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cair\Desktop\A - WEB\"/>
    </mc:Choice>
  </mc:AlternateContent>
  <bookViews>
    <workbookView xWindow="0" yWindow="0" windowWidth="28800" windowHeight="12180" firstSheet="1" activeTab="4"/>
  </bookViews>
  <sheets>
    <sheet name="List1" sheetId="8" state="hidden" r:id="rId1"/>
    <sheet name="SAŽETAK" sheetId="1" r:id="rId2"/>
    <sheet name="Račun prihoda i rashoda" sheetId="11" r:id="rId3"/>
    <sheet name=" Prihodi i rashodi po izvorima" sheetId="3" r:id="rId4"/>
    <sheet name="POSEBNI DIO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4" i="7" l="1"/>
  <c r="F297" i="7"/>
  <c r="M323" i="7"/>
  <c r="G8" i="1"/>
  <c r="F275" i="7"/>
  <c r="F279" i="7"/>
  <c r="F278" i="7"/>
  <c r="F277" i="7" s="1"/>
  <c r="F386" i="7"/>
  <c r="F385" i="7" s="1"/>
  <c r="F384" i="7" s="1"/>
  <c r="E386" i="7"/>
  <c r="E385" i="7"/>
  <c r="E384" i="7" s="1"/>
  <c r="F377" i="7"/>
  <c r="F376" i="7" s="1"/>
  <c r="E377" i="7"/>
  <c r="E376" i="7" s="1"/>
  <c r="E375" i="7" s="1"/>
  <c r="E391" i="7"/>
  <c r="F391" i="7"/>
  <c r="F8" i="1"/>
  <c r="F411" i="7" l="1"/>
  <c r="D25" i="3" l="1"/>
  <c r="C25" i="3"/>
  <c r="D11" i="3"/>
  <c r="E411" i="7"/>
  <c r="C11" i="3"/>
  <c r="E27" i="11" l="1"/>
  <c r="D27" i="11"/>
  <c r="E33" i="11"/>
  <c r="D33" i="11"/>
  <c r="E13" i="11"/>
  <c r="E12" i="11" s="1"/>
  <c r="D13" i="11"/>
  <c r="D12" i="11" s="1"/>
  <c r="D26" i="11" l="1"/>
  <c r="E26" i="11"/>
  <c r="F246" i="7" l="1"/>
  <c r="F245" i="7" s="1"/>
  <c r="E246" i="7"/>
  <c r="E245" i="7" s="1"/>
  <c r="F242" i="7"/>
  <c r="E242" i="7"/>
  <c r="F240" i="7"/>
  <c r="E240" i="7"/>
  <c r="F238" i="7"/>
  <c r="E238" i="7"/>
  <c r="F232" i="7"/>
  <c r="F231" i="7" s="1"/>
  <c r="E232" i="7"/>
  <c r="E231" i="7" s="1"/>
  <c r="F228" i="7"/>
  <c r="E228" i="7"/>
  <c r="F226" i="7"/>
  <c r="E226" i="7"/>
  <c r="F224" i="7"/>
  <c r="E224" i="7"/>
  <c r="E253" i="7"/>
  <c r="E252" i="7" s="1"/>
  <c r="E251" i="7" s="1"/>
  <c r="E249" i="7" s="1"/>
  <c r="F253" i="7"/>
  <c r="F252" i="7" s="1"/>
  <c r="F251" i="7" s="1"/>
  <c r="F249" i="7" s="1"/>
  <c r="E260" i="7"/>
  <c r="E259" i="7" s="1"/>
  <c r="E258" i="7" s="1"/>
  <c r="E256" i="7" s="1"/>
  <c r="E255" i="7" s="1"/>
  <c r="F260" i="7"/>
  <c r="F259" i="7" s="1"/>
  <c r="F258" i="7" s="1"/>
  <c r="F256" i="7" s="1"/>
  <c r="F255" i="7" s="1"/>
  <c r="E262" i="7"/>
  <c r="F262" i="7"/>
  <c r="E265" i="7"/>
  <c r="F265" i="7"/>
  <c r="E272" i="7"/>
  <c r="E271" i="7" s="1"/>
  <c r="E270" i="7" s="1"/>
  <c r="E269" i="7" s="1"/>
  <c r="F272" i="7"/>
  <c r="F271" i="7" s="1"/>
  <c r="F270" i="7" s="1"/>
  <c r="F269" i="7" s="1"/>
  <c r="E274" i="7"/>
  <c r="F217" i="7"/>
  <c r="F216" i="7" s="1"/>
  <c r="E217" i="7"/>
  <c r="E216" i="7" s="1"/>
  <c r="F213" i="7"/>
  <c r="E213" i="7"/>
  <c r="F211" i="7"/>
  <c r="E211" i="7"/>
  <c r="F209" i="7"/>
  <c r="E209" i="7"/>
  <c r="F203" i="7"/>
  <c r="F202" i="7" s="1"/>
  <c r="E203" i="7"/>
  <c r="E202" i="7" s="1"/>
  <c r="F199" i="7"/>
  <c r="E199" i="7"/>
  <c r="F197" i="7"/>
  <c r="E197" i="7"/>
  <c r="F195" i="7"/>
  <c r="E195" i="7"/>
  <c r="F443" i="7"/>
  <c r="G11" i="1"/>
  <c r="G14" i="1" s="1"/>
  <c r="F11" i="1"/>
  <c r="F14" i="1" s="1"/>
  <c r="F354" i="7"/>
  <c r="F305" i="7"/>
  <c r="F301" i="7"/>
  <c r="F237" i="7" l="1"/>
  <c r="F236" i="7" s="1"/>
  <c r="E237" i="7"/>
  <c r="E236" i="7" s="1"/>
  <c r="F223" i="7"/>
  <c r="F222" i="7" s="1"/>
  <c r="E223" i="7"/>
  <c r="E222" i="7" s="1"/>
  <c r="F208" i="7"/>
  <c r="F207" i="7" s="1"/>
  <c r="E194" i="7"/>
  <c r="E193" i="7" s="1"/>
  <c r="E208" i="7"/>
  <c r="E207" i="7" s="1"/>
  <c r="F194" i="7"/>
  <c r="F193" i="7" s="1"/>
  <c r="F188" i="7"/>
  <c r="F187" i="7" s="1"/>
  <c r="E188" i="7"/>
  <c r="E187" i="7" s="1"/>
  <c r="F184" i="7"/>
  <c r="E184" i="7"/>
  <c r="F182" i="7"/>
  <c r="E182" i="7"/>
  <c r="F180" i="7"/>
  <c r="E180" i="7"/>
  <c r="F174" i="7"/>
  <c r="F173" i="7" s="1"/>
  <c r="E174" i="7"/>
  <c r="E173" i="7" s="1"/>
  <c r="F170" i="7"/>
  <c r="E170" i="7"/>
  <c r="F168" i="7"/>
  <c r="E168" i="7"/>
  <c r="F166" i="7"/>
  <c r="E166" i="7"/>
  <c r="F159" i="7"/>
  <c r="F158" i="7" s="1"/>
  <c r="E159" i="7"/>
  <c r="E158" i="7" s="1"/>
  <c r="F155" i="7"/>
  <c r="E155" i="7"/>
  <c r="F153" i="7"/>
  <c r="E153" i="7"/>
  <c r="F151" i="7"/>
  <c r="E151" i="7"/>
  <c r="F49" i="7"/>
  <c r="F13" i="7"/>
  <c r="E13" i="7"/>
  <c r="F220" i="7" l="1"/>
  <c r="F191" i="7"/>
  <c r="E220" i="7"/>
  <c r="E191" i="7"/>
  <c r="F165" i="7"/>
  <c r="F164" i="7" s="1"/>
  <c r="E150" i="7"/>
  <c r="E149" i="7" s="1"/>
  <c r="F150" i="7"/>
  <c r="F149" i="7" s="1"/>
  <c r="E165" i="7"/>
  <c r="E164" i="7" s="1"/>
  <c r="E179" i="7"/>
  <c r="E178" i="7" s="1"/>
  <c r="F179" i="7"/>
  <c r="F178" i="7" s="1"/>
  <c r="F525" i="7"/>
  <c r="F524" i="7" s="1"/>
  <c r="F523" i="7" s="1"/>
  <c r="E525" i="7"/>
  <c r="E524" i="7" s="1"/>
  <c r="E523" i="7" s="1"/>
  <c r="F521" i="7"/>
  <c r="F520" i="7" s="1"/>
  <c r="F519" i="7" s="1"/>
  <c r="E521" i="7"/>
  <c r="E520" i="7" s="1"/>
  <c r="E519" i="7" s="1"/>
  <c r="F515" i="7"/>
  <c r="E515" i="7"/>
  <c r="F513" i="7"/>
  <c r="E513" i="7"/>
  <c r="F508" i="7"/>
  <c r="F507" i="7" s="1"/>
  <c r="F506" i="7" s="1"/>
  <c r="F505" i="7" s="1"/>
  <c r="E508" i="7"/>
  <c r="E507" i="7" s="1"/>
  <c r="E506" i="7" s="1"/>
  <c r="E505" i="7" s="1"/>
  <c r="F503" i="7"/>
  <c r="E503" i="7"/>
  <c r="F501" i="7"/>
  <c r="E501" i="7"/>
  <c r="F496" i="7"/>
  <c r="E496" i="7"/>
  <c r="F494" i="7"/>
  <c r="E494" i="7"/>
  <c r="F162" i="7" l="1"/>
  <c r="E162" i="7"/>
  <c r="E500" i="7"/>
  <c r="E499" i="7" s="1"/>
  <c r="E512" i="7"/>
  <c r="E511" i="7" s="1"/>
  <c r="E510" i="7" s="1"/>
  <c r="F512" i="7"/>
  <c r="F511" i="7" s="1"/>
  <c r="F510" i="7" s="1"/>
  <c r="E493" i="7"/>
  <c r="E492" i="7" s="1"/>
  <c r="F493" i="7"/>
  <c r="F492" i="7" s="1"/>
  <c r="F500" i="7"/>
  <c r="F499" i="7" s="1"/>
  <c r="F517" i="7"/>
  <c r="E517" i="7"/>
  <c r="E490" i="7" l="1"/>
  <c r="F490" i="7"/>
  <c r="E342" i="7"/>
  <c r="F342" i="7"/>
  <c r="E301" i="7"/>
  <c r="E305" i="7"/>
  <c r="E312" i="7"/>
  <c r="F312" i="7"/>
  <c r="E322" i="7"/>
  <c r="F322" i="7"/>
  <c r="E329" i="7"/>
  <c r="E328" i="7" s="1"/>
  <c r="F329" i="7"/>
  <c r="F328" i="7" s="1"/>
  <c r="E334" i="7"/>
  <c r="F334" i="7"/>
  <c r="E337" i="7"/>
  <c r="F337" i="7"/>
  <c r="E347" i="7"/>
  <c r="F347" i="7"/>
  <c r="E354" i="7"/>
  <c r="E364" i="7"/>
  <c r="F364" i="7"/>
  <c r="E370" i="7"/>
  <c r="F370" i="7"/>
  <c r="F375" i="7"/>
  <c r="E394" i="7"/>
  <c r="F394" i="7"/>
  <c r="E401" i="7"/>
  <c r="F401" i="7"/>
  <c r="E417" i="7"/>
  <c r="F417" i="7"/>
  <c r="E419" i="7"/>
  <c r="F419" i="7"/>
  <c r="E421" i="7"/>
  <c r="F421" i="7"/>
  <c r="E425" i="7"/>
  <c r="F425" i="7"/>
  <c r="E427" i="7"/>
  <c r="F427" i="7"/>
  <c r="E432" i="7"/>
  <c r="E431" i="7" s="1"/>
  <c r="E430" i="7" s="1"/>
  <c r="F432" i="7"/>
  <c r="F431" i="7" s="1"/>
  <c r="F430" i="7" s="1"/>
  <c r="E438" i="7"/>
  <c r="F438" i="7"/>
  <c r="E441" i="7"/>
  <c r="F441" i="7"/>
  <c r="E443" i="7"/>
  <c r="E453" i="7"/>
  <c r="F453" i="7"/>
  <c r="E455" i="7"/>
  <c r="F455" i="7"/>
  <c r="E457" i="7"/>
  <c r="F457" i="7"/>
  <c r="E461" i="7"/>
  <c r="F461" i="7"/>
  <c r="E463" i="7"/>
  <c r="F463" i="7"/>
  <c r="E467" i="7"/>
  <c r="F467" i="7"/>
  <c r="E473" i="7"/>
  <c r="F473" i="7"/>
  <c r="E475" i="7"/>
  <c r="F475" i="7"/>
  <c r="E477" i="7"/>
  <c r="F477" i="7"/>
  <c r="E481" i="7"/>
  <c r="F481" i="7"/>
  <c r="E483" i="7"/>
  <c r="F483" i="7"/>
  <c r="E487" i="7"/>
  <c r="F487" i="7"/>
  <c r="F390" i="7" l="1"/>
  <c r="F389" i="7" s="1"/>
  <c r="E390" i="7"/>
  <c r="E389" i="7" s="1"/>
  <c r="F341" i="7"/>
  <c r="F340" i="7" s="1"/>
  <c r="E341" i="7"/>
  <c r="E340" i="7" s="1"/>
  <c r="F300" i="7"/>
  <c r="F299" i="7" s="1"/>
  <c r="E333" i="7"/>
  <c r="E332" i="7" s="1"/>
  <c r="E472" i="7"/>
  <c r="F437" i="7"/>
  <c r="F434" i="7" s="1"/>
  <c r="F472" i="7"/>
  <c r="E460" i="7"/>
  <c r="F480" i="7"/>
  <c r="F452" i="7"/>
  <c r="F424" i="7"/>
  <c r="E300" i="7"/>
  <c r="E299" i="7" s="1"/>
  <c r="E416" i="7"/>
  <c r="E480" i="7"/>
  <c r="E452" i="7"/>
  <c r="E424" i="7"/>
  <c r="F333" i="7"/>
  <c r="F332" i="7" s="1"/>
  <c r="E437" i="7"/>
  <c r="E436" i="7" s="1"/>
  <c r="F460" i="7"/>
  <c r="F416" i="7"/>
  <c r="E297" i="7" l="1"/>
  <c r="E471" i="7"/>
  <c r="F471" i="7"/>
  <c r="F415" i="7"/>
  <c r="F413" i="7" s="1"/>
  <c r="E451" i="7"/>
  <c r="F436" i="7"/>
  <c r="E434" i="7"/>
  <c r="F451" i="7"/>
  <c r="E415" i="7"/>
  <c r="E413" i="7" s="1"/>
  <c r="E449" i="7" l="1"/>
  <c r="E296" i="7" s="1"/>
  <c r="F449" i="7"/>
  <c r="F296" i="7" s="1"/>
  <c r="E279" i="7" l="1"/>
  <c r="E278" i="7" s="1"/>
  <c r="E277" i="7" s="1"/>
  <c r="F288" i="7"/>
  <c r="F287" i="7" s="1"/>
  <c r="F286" i="7" s="1"/>
  <c r="F285" i="7" s="1"/>
  <c r="E288" i="7"/>
  <c r="E287" i="7" s="1"/>
  <c r="E286" i="7" s="1"/>
  <c r="E285" i="7" s="1"/>
  <c r="E59" i="7"/>
  <c r="E58" i="7" s="1"/>
  <c r="E57" i="7" s="1"/>
  <c r="E54" i="7" s="1"/>
  <c r="F59" i="7"/>
  <c r="F58" i="7" s="1"/>
  <c r="F57" i="7" s="1"/>
  <c r="F54" i="7" s="1"/>
  <c r="F101" i="7"/>
  <c r="F100" i="7" s="1"/>
  <c r="E101" i="7"/>
  <c r="E100" i="7" s="1"/>
  <c r="F97" i="7"/>
  <c r="E97" i="7"/>
  <c r="F95" i="7"/>
  <c r="E95" i="7"/>
  <c r="F93" i="7"/>
  <c r="E93" i="7"/>
  <c r="F78" i="7"/>
  <c r="F77" i="7" s="1"/>
  <c r="E78" i="7"/>
  <c r="E77" i="7" s="1"/>
  <c r="F74" i="7"/>
  <c r="E74" i="7"/>
  <c r="F72" i="7"/>
  <c r="E72" i="7"/>
  <c r="F70" i="7"/>
  <c r="E70" i="7"/>
  <c r="F130" i="7"/>
  <c r="F129" i="7" s="1"/>
  <c r="E130" i="7"/>
  <c r="E129" i="7" s="1"/>
  <c r="F126" i="7"/>
  <c r="E126" i="7"/>
  <c r="F124" i="7"/>
  <c r="E124" i="7"/>
  <c r="F122" i="7"/>
  <c r="E122" i="7"/>
  <c r="F69" i="7" l="1"/>
  <c r="F68" i="7" s="1"/>
  <c r="E92" i="7"/>
  <c r="E91" i="7" s="1"/>
  <c r="F92" i="7"/>
  <c r="F91" i="7" s="1"/>
  <c r="E69" i="7"/>
  <c r="E68" i="7" s="1"/>
  <c r="E121" i="7"/>
  <c r="E120" i="7" s="1"/>
  <c r="F121" i="7"/>
  <c r="F120" i="7" s="1"/>
  <c r="F66" i="7" l="1"/>
  <c r="E66" i="7"/>
  <c r="F294" i="7" l="1"/>
  <c r="F293" i="7" s="1"/>
  <c r="F292" i="7" s="1"/>
  <c r="F290" i="7" s="1"/>
  <c r="F145" i="7"/>
  <c r="F144" i="7" s="1"/>
  <c r="F141" i="7"/>
  <c r="F139" i="7"/>
  <c r="F137" i="7"/>
  <c r="F116" i="7"/>
  <c r="F115" i="7" s="1"/>
  <c r="F112" i="7"/>
  <c r="F110" i="7"/>
  <c r="F108" i="7"/>
  <c r="F51" i="7"/>
  <c r="F48" i="7" s="1"/>
  <c r="F47" i="7" s="1"/>
  <c r="F45" i="7" s="1"/>
  <c r="F43" i="7"/>
  <c r="F42" i="7" s="1"/>
  <c r="F31" i="7"/>
  <c r="F22" i="7"/>
  <c r="F17" i="7"/>
  <c r="F12" i="7" l="1"/>
  <c r="F11" i="7" s="1"/>
  <c r="F9" i="7" s="1"/>
  <c r="F8" i="7" s="1"/>
  <c r="F136" i="7"/>
  <c r="F135" i="7" s="1"/>
  <c r="F133" i="7" s="1"/>
  <c r="F107" i="7"/>
  <c r="F106" i="7" s="1"/>
  <c r="F104" i="7" s="1"/>
  <c r="E294" i="7"/>
  <c r="E293" i="7" s="1"/>
  <c r="E292" i="7" s="1"/>
  <c r="E290" i="7" s="1"/>
  <c r="E145" i="7"/>
  <c r="E144" i="7" s="1"/>
  <c r="E141" i="7"/>
  <c r="E139" i="7"/>
  <c r="E137" i="7"/>
  <c r="E116" i="7"/>
  <c r="E115" i="7" s="1"/>
  <c r="E112" i="7"/>
  <c r="E110" i="7"/>
  <c r="E108" i="7"/>
  <c r="E51" i="7"/>
  <c r="E49" i="7"/>
  <c r="E43" i="7"/>
  <c r="E42" i="7" s="1"/>
  <c r="E31" i="7"/>
  <c r="E22" i="7"/>
  <c r="E17" i="7"/>
  <c r="F61" i="7" l="1"/>
  <c r="F7" i="7" s="1"/>
  <c r="E48" i="7"/>
  <c r="E136" i="7"/>
  <c r="E107" i="7"/>
  <c r="E12" i="7"/>
  <c r="F6" i="7" l="1"/>
  <c r="E11" i="7"/>
  <c r="E135" i="7"/>
  <c r="E133" i="7" s="1"/>
  <c r="E106" i="7"/>
  <c r="E104" i="7" s="1"/>
  <c r="E47" i="7"/>
  <c r="E61" i="7" l="1"/>
  <c r="E45" i="7"/>
  <c r="E9" i="7" s="1"/>
  <c r="E8" i="7" s="1"/>
  <c r="E7" i="7" l="1"/>
  <c r="E6" i="7" s="1"/>
</calcChain>
</file>

<file path=xl/sharedStrings.xml><?xml version="1.0" encoding="utf-8"?>
<sst xmlns="http://schemas.openxmlformats.org/spreadsheetml/2006/main" count="665" uniqueCount="220">
  <si>
    <t>PRIHODI UKUPNO</t>
  </si>
  <si>
    <t>RASHODI UKUPNO</t>
  </si>
  <si>
    <t>RAZLIKA - VIŠAK / MANJAK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</si>
  <si>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</si>
  <si>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</si>
  <si>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</si>
  <si>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</si>
  <si>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</si>
  <si>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</si>
  <si>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</si>
  <si>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</si>
  <si>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</si>
  <si>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</si>
  <si>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</si>
  <si>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</si>
  <si>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</si>
  <si>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</si>
  <si>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</si>
  <si>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</si>
  <si>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</si>
  <si>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</si>
  <si>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</si>
  <si>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</si>
  <si>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</si>
  <si>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</si>
  <si>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PROGRAM 1001</t>
  </si>
  <si>
    <t>Aktivnost A100001</t>
  </si>
  <si>
    <t>Naknade troškova zaposlenima</t>
  </si>
  <si>
    <t>Službena putovanja</t>
  </si>
  <si>
    <t>Stručno usavršavanje zaposlenika</t>
  </si>
  <si>
    <t>Ostale naknade troškova zaposlenima</t>
  </si>
  <si>
    <t>Rashodi za materijal i energiju</t>
  </si>
  <si>
    <t>Uredski i ostali materijal</t>
  </si>
  <si>
    <t>Energija</t>
  </si>
  <si>
    <t>Sitni inventar i auto gume</t>
  </si>
  <si>
    <t>službena, radna i zaštitna odjeća i obuća</t>
  </si>
  <si>
    <t>Rashodi za usluge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</si>
  <si>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</si>
  <si>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</si>
  <si>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</si>
  <si>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</si>
  <si>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</si>
  <si>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</si>
  <si>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</si>
  <si>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</si>
  <si>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</si>
  <si>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</si>
  <si>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</si>
  <si>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</si>
  <si>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Pristojbe i naknade-provjera diploma</t>
  </si>
  <si>
    <t>Financijski  rashodi</t>
  </si>
  <si>
    <t>Ostali financijski rashodi</t>
  </si>
  <si>
    <t>Bankarske usluge i usluge platnog prometa</t>
  </si>
  <si>
    <t>Aktivnost A100002</t>
  </si>
  <si>
    <t>MINIMALNI STANDARD U OSNOVNOM ŠKOLSTVU - MATERIJALNI RASHODI</t>
  </si>
  <si>
    <t>TEKUĆE I INVESTICIJSKO ODRŽAVANJE- MINIMALNI STANDARD</t>
  </si>
  <si>
    <t>Materijal i dijelovi za tekuće i investicijsko održavanje</t>
  </si>
  <si>
    <t>Usluge tekućeg i investicijskog održavanja</t>
  </si>
  <si>
    <t>Aktivnost A100003</t>
  </si>
  <si>
    <t>Energenti</t>
  </si>
  <si>
    <t>Program 1001</t>
  </si>
  <si>
    <t>POJAČANI STANDARD U ŠKOLSTVU</t>
  </si>
  <si>
    <t>Tekući projekt T100002</t>
  </si>
  <si>
    <t>Materijal i sirovine</t>
  </si>
  <si>
    <t>Plaće za redovan rad</t>
  </si>
  <si>
    <t>Ostali rashodi za zaposlene</t>
  </si>
  <si>
    <t>Doprinosi na plaće</t>
  </si>
  <si>
    <t>Tekući projekt T100041</t>
  </si>
  <si>
    <t>POTICAJ KORIŠTENJA SREDSTAVA IZ FONDOVA EU</t>
  </si>
  <si>
    <t>NOVA ŠKOLSKA SHEMA VOĆA I POVRĆA TE MLIJEKA I MLIJEČNIH PROIZVODA</t>
  </si>
  <si>
    <t>Naknade građanima i kućanstvima na temelju osiguranja i druge naknade</t>
  </si>
  <si>
    <t>Ostale naknade građanima i kućanstvima iz proračuna</t>
  </si>
  <si>
    <t>Naknade građanima i kućanstvima iz EU sredstava - Školska shema I Medni dan</t>
  </si>
  <si>
    <t>Tekući projekt T100011</t>
  </si>
  <si>
    <t xml:space="preserve">KAPITALNO ULAGANJE </t>
  </si>
  <si>
    <t>OPREMA ŠKOLA</t>
  </si>
  <si>
    <t xml:space="preserve">DODATNA ULAGANJA </t>
  </si>
  <si>
    <t>Rashodi za dodatna ulaganja na nefinancijskoj imovini</t>
  </si>
  <si>
    <t>Dodatna ulaganja na građevinskim objektima</t>
  </si>
  <si>
    <t>Program 1003</t>
  </si>
  <si>
    <t>TEKUĆE I INVESTICIJSKO ODRŽAVANJE U ŠKOLSTVO</t>
  </si>
  <si>
    <t>Službena, radna i zaštitna odjeća i obuća</t>
  </si>
  <si>
    <t>Članarine</t>
  </si>
  <si>
    <t>Pristojbe i naknade-nezap.invalida</t>
  </si>
  <si>
    <t>Troškovi sudskih postupaka</t>
  </si>
  <si>
    <t>Financijski rashodi</t>
  </si>
  <si>
    <t>Bankarske usluge i usluge platnog prom.</t>
  </si>
  <si>
    <t>Zatezne kamate</t>
  </si>
  <si>
    <t>ADMINISTRATIVNO, TEHNIČKO I STRUČNO OSOBLJE</t>
  </si>
  <si>
    <t>Plaće (bruto)</t>
  </si>
  <si>
    <t>Doprinos za obvezno zdravstveno osiguranje</t>
  </si>
  <si>
    <t>Doprinos za obvezno zdravstveno osiguranje u slučaju nezaposlenosti - tužbe</t>
  </si>
  <si>
    <t>Pristojbe i naknade</t>
  </si>
  <si>
    <t>ŠKOLSKA KUHINJA</t>
  </si>
  <si>
    <t>Materijal za tekuće i investicijsko održavanje</t>
  </si>
  <si>
    <t>Uredska oprema i namještaj</t>
  </si>
  <si>
    <t>Tekući projekt T10006</t>
  </si>
  <si>
    <t>PRODUŽENI BORAVAK</t>
  </si>
  <si>
    <t>Uredski materijal i ost. Materijal</t>
  </si>
  <si>
    <t>Tekući projekt T100012</t>
  </si>
  <si>
    <t>Rashodi za nefinancijsku imovinu</t>
  </si>
  <si>
    <t>Rashodi za nabavu proizvodne dugotrajne imovine</t>
  </si>
  <si>
    <t>Postrojenje i oprema</t>
  </si>
  <si>
    <t>Knjige, umjetnička djela i ostale izložbene vrijednosti</t>
  </si>
  <si>
    <t>Knjige</t>
  </si>
  <si>
    <t>Tekući projekt T100013</t>
  </si>
  <si>
    <t>DODATNA ULAGANJA</t>
  </si>
  <si>
    <t>TEKUĆE I INVESTICIJSKO ODRŽAVANJE</t>
  </si>
  <si>
    <t>Materijal za tekuće i inv.održavanje</t>
  </si>
  <si>
    <t>Usluge tekućeg i investicijs.održavanja</t>
  </si>
  <si>
    <t>Tekući projekt T100020</t>
  </si>
  <si>
    <t>NABAVA UDŽBENIKA</t>
  </si>
  <si>
    <t>Naknada građanima i kućanstvima na temelju osiguranja i druge naknade</t>
  </si>
  <si>
    <t>Ostale naknade građanima i kućanstvima u naravi</t>
  </si>
  <si>
    <t>Knjige-UDŽBENICI NISU RADNI</t>
  </si>
  <si>
    <t>Naknada za prijevoz, rad nat. i odvojeni život</t>
  </si>
  <si>
    <t>Rashodi za nabavu proizved. dugotrajne imovine</t>
  </si>
  <si>
    <t>Doprinos za obvezno zdravst. osiguranje u slučaju nezap.i - tužbe</t>
  </si>
  <si>
    <t>službena putovanja</t>
  </si>
  <si>
    <t>intelektulane usluge</t>
  </si>
  <si>
    <t>Naknada za prijevoz, rad na terenu i odv. život</t>
  </si>
  <si>
    <t>opći prihodi i primici</t>
  </si>
  <si>
    <t>Ministarstvo poljoprivrede</t>
  </si>
  <si>
    <t>Tekući projekt K100113</t>
  </si>
  <si>
    <t>LUKA IZGRADNJA OSNOVNE ŠKOLE</t>
  </si>
  <si>
    <t>OPĆI PRIHODI I PRIMICI</t>
  </si>
  <si>
    <t>Građevinski objekti</t>
  </si>
  <si>
    <t>Poslovni objekti</t>
  </si>
  <si>
    <t>Izvor financiranja 5.Đ</t>
  </si>
  <si>
    <t>vlastiti prihodi</t>
  </si>
  <si>
    <t>Izvor financiranja 3.3.</t>
  </si>
  <si>
    <t>Knjige umjetnička djela i ostale izlož. Vrijednosti</t>
  </si>
  <si>
    <t>pomoći oš</t>
  </si>
  <si>
    <t>Izvor financiranja 5.K.</t>
  </si>
  <si>
    <t>donacije oš</t>
  </si>
  <si>
    <t>Izvor financiranja 4.L.</t>
  </si>
  <si>
    <t>Prihod za posebne namjene</t>
  </si>
  <si>
    <t>izvor financiranja: 5.K.</t>
  </si>
  <si>
    <t>izvor financiranja: 6.3.</t>
  </si>
  <si>
    <t>izvori financiranja 5.K.</t>
  </si>
  <si>
    <t>izvor financiranja:6.3.</t>
  </si>
  <si>
    <t>Uredski materijal i ost. Materijalni rashodi</t>
  </si>
  <si>
    <t>izvor financiranja: 4.L.</t>
  </si>
  <si>
    <t>izvor financiranja : 5.K.</t>
  </si>
  <si>
    <t>Prsten potpore V</t>
  </si>
  <si>
    <t>Tekući projekt T100054</t>
  </si>
  <si>
    <t>Tekući projekt T100055</t>
  </si>
  <si>
    <t>Prsten potpore VI</t>
  </si>
  <si>
    <t>5.K</t>
  </si>
  <si>
    <t xml:space="preserve"> pomoći oš</t>
  </si>
  <si>
    <t>Prihod od imovine</t>
  </si>
  <si>
    <t>Prihod od upravnih i 
administrativnih pristojbi</t>
  </si>
  <si>
    <t>4.L</t>
  </si>
  <si>
    <t>3.3.</t>
  </si>
  <si>
    <t>Prihod od prodaje proizvoda 
i pruženih usluga i donacije</t>
  </si>
  <si>
    <t>6.3.</t>
  </si>
  <si>
    <t>donacije</t>
  </si>
  <si>
    <t>5.Đ.</t>
  </si>
  <si>
    <t>eur</t>
  </si>
  <si>
    <t>Naknade građanima i kućanstvima
 na temelju osiguranja i drugih akata</t>
  </si>
  <si>
    <t>ŠKOLSKA ŠPORTSKA DRUŠTVA</t>
  </si>
  <si>
    <t>Tekući projekt T100026</t>
  </si>
  <si>
    <t>Izvor financiranja: 5.K.</t>
  </si>
  <si>
    <t>E-TEHNIČAR</t>
  </si>
  <si>
    <t>Tekući projekt T100003</t>
  </si>
  <si>
    <t>Izvor financiranja 1.1.</t>
  </si>
  <si>
    <t>izvor financiranja 1.1.</t>
  </si>
  <si>
    <t>Izvor financiranja: 1.1.</t>
  </si>
  <si>
    <t>1.1.</t>
  </si>
  <si>
    <t>UKUPNO</t>
  </si>
  <si>
    <t>Postrojenja i oprema</t>
  </si>
  <si>
    <t>Glazbeni instrumenti i oprema</t>
  </si>
  <si>
    <t>energija</t>
  </si>
  <si>
    <t>Ostale tekuće donacije</t>
  </si>
  <si>
    <t>Ostale tekuće donacije - higijenski ulošci minist</t>
  </si>
  <si>
    <t>naknade za prijevoz na i s posla</t>
  </si>
  <si>
    <t xml:space="preserve">PROJEKCIJA ZA </t>
  </si>
  <si>
    <t>Izvor financiranja: 5.T.</t>
  </si>
  <si>
    <t>Min.znan.obrazo. I sporta ESF III</t>
  </si>
  <si>
    <t>Prsten potpore IV</t>
  </si>
  <si>
    <t>Tekući projekt T100047</t>
  </si>
  <si>
    <t>PROGRAM OSNOVNIH ŠKOLA IZVAN 
ŽUPANIJSKOG PRORAČUNA</t>
  </si>
  <si>
    <t>Program 1002</t>
  </si>
  <si>
    <t>Tekući projekt T100001</t>
  </si>
  <si>
    <t>OPREMA ŠKOLE</t>
  </si>
  <si>
    <t>uredska oprema i namještaj</t>
  </si>
  <si>
    <t>komunikacijska oprema</t>
  </si>
  <si>
    <t>sportska i glazbena oprema</t>
  </si>
  <si>
    <t>Uređaji, strojevi i oprema za ostale namjene</t>
  </si>
  <si>
    <t>uređaji strojevi i oprema za ostale namjene</t>
  </si>
  <si>
    <t>ŽUPANIJA</t>
  </si>
  <si>
    <t>Prsten potpore VII</t>
  </si>
  <si>
    <t>Proračun za 2024.</t>
  </si>
  <si>
    <t>6 PRIHODI POSLOVANJA</t>
  </si>
  <si>
    <t>7 PRIHODI OD PRODAJE NEFINANCIJSKE IMOVINE</t>
  </si>
  <si>
    <t>3 RASHODI  POSLOVANJA</t>
  </si>
  <si>
    <t>4 RASHODI ZA NABAVU NEFINANCIJSKE IMOVINE</t>
  </si>
  <si>
    <t>Plan za 2024.</t>
  </si>
  <si>
    <t>Prsten potpore VIII</t>
  </si>
  <si>
    <t>Prsten potpore IX</t>
  </si>
  <si>
    <t>PLAN ZA 2024.</t>
  </si>
  <si>
    <t>PRIHODI POSLOVANJA PREMA EKONOMSKOJ KLASIFIKACIJI</t>
  </si>
  <si>
    <t>RASHODI POSLOVANJA PREMA EKONOMSKOJ KLASIFIKACIJI</t>
  </si>
  <si>
    <t>Ostali rashodi</t>
  </si>
  <si>
    <t>5.T</t>
  </si>
  <si>
    <t>Minis. znan. obraz. i sporta ESF</t>
  </si>
  <si>
    <t>Tekući projekt T100058</t>
  </si>
  <si>
    <t>Tekući projekt T1000??</t>
  </si>
  <si>
    <t>PRIHODI POSLOVANJA PREMA IZVORIMA FINANCIRANJA</t>
  </si>
  <si>
    <t>RASHODI POSLOVANJA PREMA IZVORIMA FINANCIRANJA</t>
  </si>
  <si>
    <t>REBALANS I. 2024.</t>
  </si>
  <si>
    <t>oprema za održavanje i zaštitu</t>
  </si>
  <si>
    <t>REBALANS I.</t>
  </si>
  <si>
    <t>REBALANS I</t>
  </si>
  <si>
    <t>KNJIGE ZA ŠKOLSKU KNJIŽNICU</t>
  </si>
  <si>
    <t>Tekući projekt T100016</t>
  </si>
  <si>
    <t>Knjige za ŠKOLSKU KNJIŽNICU</t>
  </si>
  <si>
    <t>Knjige, umjetnička djela i ostale izložbene djelatnosti</t>
  </si>
  <si>
    <t xml:space="preserve"> REBALANS I. PRORAČUNSKOG KORISNIKA JEDINICE LOKALNE I PODRUČNE (REGIONALNE) SAMOUPRAVE 
ZA 2024. </t>
  </si>
  <si>
    <t xml:space="preserve">REBALANS I. PRORAČUNSKOG KORISNIKA JEDINICE LOKALNE I PODRUČNE (REGIONALNE) SAMOUPRAVE 
ZA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</si>
</sst>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5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3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indexed="8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sz val="14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b/>
      <u/>
      <sz val="14"/>
      <color indexed="8"/>
      <name val="Arial"/>
      <family val="2"/>
      <charset val="238"/>
    </font>
    <font>
      <b/>
      <u/>
      <sz val="13"/>
      <color indexed="8"/>
      <name val="Arial"/>
      <family val="2"/>
      <charset val="238"/>
    </font>
    <font>
      <b/>
      <sz val="16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</cellStyleXfs>
  <cellXfs count="574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0" borderId="3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20" fillId="0" borderId="2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left" vertical="center" wrapText="1" readingOrder="1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6" fillId="5" borderId="4" xfId="0" applyFont="1" applyFill="1" applyBorder="1" applyAlignment="1">
      <alignment horizontal="left" vertical="center" wrapText="1"/>
    </xf>
    <xf numFmtId="0" fontId="0" fillId="5" borderId="0" xfId="0" applyFill="1"/>
    <xf numFmtId="0" fontId="6" fillId="7" borderId="4" xfId="0" applyFont="1" applyFill="1" applyBorder="1" applyAlignment="1">
      <alignment horizontal="left" vertical="center" wrapText="1"/>
    </xf>
    <xf numFmtId="0" fontId="0" fillId="7" borderId="0" xfId="0" applyFill="1"/>
    <xf numFmtId="0" fontId="3" fillId="8" borderId="1" xfId="0" applyFont="1" applyFill="1" applyBorder="1" applyAlignment="1">
      <alignment horizontal="left" vertical="center" wrapText="1" indent="1"/>
    </xf>
    <xf numFmtId="0" fontId="6" fillId="8" borderId="2" xfId="0" applyFont="1" applyFill="1" applyBorder="1" applyAlignment="1">
      <alignment horizontal="left" vertical="center" wrapText="1" indent="1"/>
    </xf>
    <xf numFmtId="0" fontId="3" fillId="8" borderId="4" xfId="0" applyFont="1" applyFill="1" applyBorder="1" applyAlignment="1">
      <alignment horizontal="left" vertical="center" wrapText="1" indent="1"/>
    </xf>
    <xf numFmtId="0" fontId="6" fillId="8" borderId="3" xfId="0" applyFont="1" applyFill="1" applyBorder="1" applyAlignment="1">
      <alignment wrapText="1"/>
    </xf>
    <xf numFmtId="0" fontId="0" fillId="8" borderId="0" xfId="0" applyFill="1"/>
    <xf numFmtId="0" fontId="3" fillId="7" borderId="1" xfId="0" applyFont="1" applyFill="1" applyBorder="1" applyAlignment="1">
      <alignment horizontal="left" vertical="center" wrapText="1" indent="1"/>
    </xf>
    <xf numFmtId="0" fontId="6" fillId="7" borderId="2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left" vertical="center" wrapText="1" indent="1"/>
    </xf>
    <xf numFmtId="0" fontId="6" fillId="7" borderId="3" xfId="0" applyFont="1" applyFill="1" applyBorder="1" applyAlignment="1">
      <alignment wrapText="1"/>
    </xf>
    <xf numFmtId="0" fontId="6" fillId="8" borderId="1" xfId="0" applyFont="1" applyFill="1" applyBorder="1" applyAlignment="1">
      <alignment horizontal="left" vertical="center" wrapText="1" indent="1"/>
    </xf>
    <xf numFmtId="0" fontId="6" fillId="8" borderId="4" xfId="0" applyFont="1" applyFill="1" applyBorder="1" applyAlignment="1">
      <alignment horizontal="left" vertical="center" wrapText="1" indent="1"/>
    </xf>
    <xf numFmtId="0" fontId="6" fillId="8" borderId="4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0" fillId="9" borderId="0" xfId="0" applyFill="1"/>
    <xf numFmtId="0" fontId="6" fillId="9" borderId="3" xfId="0" applyFont="1" applyFill="1" applyBorder="1" applyAlignment="1">
      <alignment wrapText="1"/>
    </xf>
    <xf numFmtId="0" fontId="6" fillId="9" borderId="4" xfId="0" applyFont="1" applyFill="1" applyBorder="1" applyAlignment="1">
      <alignment wrapText="1"/>
    </xf>
    <xf numFmtId="0" fontId="6" fillId="10" borderId="4" xfId="0" applyFont="1" applyFill="1" applyBorder="1" applyAlignment="1">
      <alignment horizontal="left" vertical="center" wrapText="1"/>
    </xf>
    <xf numFmtId="0" fontId="0" fillId="10" borderId="0" xfId="0" applyFill="1"/>
    <xf numFmtId="0" fontId="6" fillId="10" borderId="2" xfId="0" applyFont="1" applyFill="1" applyBorder="1" applyAlignment="1">
      <alignment horizontal="left" vertical="center" wrapText="1" indent="1"/>
    </xf>
    <xf numFmtId="0" fontId="6" fillId="10" borderId="4" xfId="0" applyFont="1" applyFill="1" applyBorder="1" applyAlignment="1">
      <alignment horizontal="left" vertical="center" wrapText="1" indent="1"/>
    </xf>
    <xf numFmtId="0" fontId="6" fillId="10" borderId="4" xfId="0" applyFont="1" applyFill="1" applyBorder="1" applyAlignment="1">
      <alignment wrapText="1"/>
    </xf>
    <xf numFmtId="0" fontId="6" fillId="10" borderId="1" xfId="0" applyFont="1" applyFill="1" applyBorder="1" applyAlignment="1">
      <alignment horizontal="left" vertical="center" indent="1"/>
    </xf>
    <xf numFmtId="0" fontId="6" fillId="11" borderId="1" xfId="0" applyFont="1" applyFill="1" applyBorder="1" applyAlignment="1">
      <alignment vertical="center"/>
    </xf>
    <xf numFmtId="0" fontId="6" fillId="11" borderId="2" xfId="0" applyFont="1" applyFill="1" applyBorder="1" applyAlignment="1">
      <alignment horizontal="left" vertical="center" wrapText="1" indent="1"/>
    </xf>
    <xf numFmtId="0" fontId="6" fillId="11" borderId="4" xfId="0" applyFont="1" applyFill="1" applyBorder="1" applyAlignment="1">
      <alignment horizontal="left" vertical="center" wrapText="1" indent="1"/>
    </xf>
    <xf numFmtId="0" fontId="6" fillId="11" borderId="4" xfId="0" applyFont="1" applyFill="1" applyBorder="1" applyAlignment="1">
      <alignment wrapText="1"/>
    </xf>
    <xf numFmtId="0" fontId="0" fillId="11" borderId="0" xfId="0" applyFill="1"/>
    <xf numFmtId="0" fontId="0" fillId="12" borderId="0" xfId="0" applyFill="1"/>
    <xf numFmtId="0" fontId="3" fillId="5" borderId="1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0" fontId="6" fillId="5" borderId="1" xfId="0" applyFont="1" applyFill="1" applyBorder="1" applyAlignment="1">
      <alignment horizontal="left" vertical="center" wrapText="1" indent="1"/>
    </xf>
    <xf numFmtId="0" fontId="6" fillId="5" borderId="2" xfId="0" applyFont="1" applyFill="1" applyBorder="1" applyAlignment="1">
      <alignment horizontal="left" vertical="center" wrapText="1" indent="1"/>
    </xf>
    <xf numFmtId="0" fontId="6" fillId="5" borderId="4" xfId="0" applyFont="1" applyFill="1" applyBorder="1" applyAlignment="1">
      <alignment horizontal="left" vertical="center" wrapText="1" indent="1"/>
    </xf>
    <xf numFmtId="0" fontId="6" fillId="5" borderId="4" xfId="0" applyFont="1" applyFill="1" applyBorder="1" applyAlignment="1">
      <alignment wrapText="1"/>
    </xf>
    <xf numFmtId="0" fontId="6" fillId="14" borderId="4" xfId="0" applyFont="1" applyFill="1" applyBorder="1" applyAlignment="1">
      <alignment horizontal="left" vertical="center" wrapText="1"/>
    </xf>
    <xf numFmtId="0" fontId="0" fillId="14" borderId="0" xfId="0" applyFill="1"/>
    <xf numFmtId="0" fontId="3" fillId="8" borderId="2" xfId="0" applyFont="1" applyFill="1" applyBorder="1" applyAlignment="1">
      <alignment horizontal="left" vertical="center" wrapText="1" indent="1"/>
    </xf>
    <xf numFmtId="0" fontId="6" fillId="8" borderId="4" xfId="0" applyFont="1" applyFill="1" applyBorder="1" applyAlignment="1">
      <alignment wrapText="1"/>
    </xf>
    <xf numFmtId="0" fontId="3" fillId="14" borderId="1" xfId="0" applyFont="1" applyFill="1" applyBorder="1" applyAlignment="1">
      <alignment horizontal="left" vertical="center" wrapText="1" indent="1"/>
    </xf>
    <xf numFmtId="0" fontId="6" fillId="14" borderId="2" xfId="0" applyFont="1" applyFill="1" applyBorder="1" applyAlignment="1">
      <alignment horizontal="left" vertical="center" wrapText="1" indent="1"/>
    </xf>
    <xf numFmtId="0" fontId="3" fillId="14" borderId="4" xfId="0" applyFont="1" applyFill="1" applyBorder="1" applyAlignment="1">
      <alignment horizontal="left" vertical="center" wrapText="1" indent="1"/>
    </xf>
    <xf numFmtId="0" fontId="6" fillId="14" borderId="4" xfId="0" applyFont="1" applyFill="1" applyBorder="1" applyAlignment="1">
      <alignment wrapText="1"/>
    </xf>
    <xf numFmtId="0" fontId="6" fillId="14" borderId="4" xfId="0" applyFont="1" applyFill="1" applyBorder="1" applyAlignment="1">
      <alignment horizontal="left" vertical="center" wrapText="1" indent="1"/>
    </xf>
    <xf numFmtId="0" fontId="6" fillId="14" borderId="3" xfId="0" applyFont="1" applyFill="1" applyBorder="1" applyAlignment="1">
      <alignment wrapText="1"/>
    </xf>
    <xf numFmtId="0" fontId="6" fillId="14" borderId="2" xfId="0" applyFont="1" applyFill="1" applyBorder="1" applyAlignment="1">
      <alignment horizontal="center" wrapText="1"/>
    </xf>
    <xf numFmtId="0" fontId="6" fillId="14" borderId="1" xfId="0" applyFont="1" applyFill="1" applyBorder="1" applyAlignment="1">
      <alignment horizontal="left" vertical="center" wrapText="1" indent="1"/>
    </xf>
    <xf numFmtId="0" fontId="3" fillId="14" borderId="2" xfId="0" applyFont="1" applyFill="1" applyBorder="1" applyAlignment="1">
      <alignment horizontal="left" vertical="center" wrapText="1" indent="1"/>
    </xf>
    <xf numFmtId="0" fontId="21" fillId="14" borderId="2" xfId="1" applyFont="1" applyFill="1" applyBorder="1" applyAlignment="1">
      <alignment horizontal="center" vertical="center" wrapText="1"/>
    </xf>
    <xf numFmtId="0" fontId="21" fillId="14" borderId="4" xfId="1" applyFont="1" applyFill="1" applyBorder="1" applyAlignment="1">
      <alignment horizontal="left" vertical="center" wrapText="1" readingOrder="1"/>
    </xf>
    <xf numFmtId="0" fontId="8" fillId="14" borderId="1" xfId="0" applyFont="1" applyFill="1" applyBorder="1" applyAlignment="1">
      <alignment horizontal="left" vertical="center" wrapText="1" indent="1"/>
    </xf>
    <xf numFmtId="0" fontId="8" fillId="14" borderId="2" xfId="0" applyFont="1" applyFill="1" applyBorder="1" applyAlignment="1">
      <alignment horizontal="left" vertical="center" wrapText="1" indent="1"/>
    </xf>
    <xf numFmtId="0" fontId="8" fillId="14" borderId="4" xfId="0" applyFont="1" applyFill="1" applyBorder="1" applyAlignment="1">
      <alignment horizontal="left" vertical="center" wrapText="1" indent="1"/>
    </xf>
    <xf numFmtId="0" fontId="8" fillId="14" borderId="4" xfId="0" applyFont="1" applyFill="1" applyBorder="1" applyAlignment="1">
      <alignment horizontal="left" vertical="center" wrapText="1"/>
    </xf>
    <xf numFmtId="0" fontId="24" fillId="14" borderId="0" xfId="0" applyFont="1" applyFill="1"/>
    <xf numFmtId="0" fontId="10" fillId="6" borderId="4" xfId="0" applyFont="1" applyFill="1" applyBorder="1" applyAlignment="1">
      <alignment horizontal="left" vertical="center" wrapText="1"/>
    </xf>
    <xf numFmtId="0" fontId="24" fillId="6" borderId="0" xfId="0" applyFont="1" applyFill="1"/>
    <xf numFmtId="0" fontId="6" fillId="2" borderId="4" xfId="0" applyFont="1" applyFill="1" applyBorder="1" applyAlignment="1">
      <alignment wrapText="1"/>
    </xf>
    <xf numFmtId="0" fontId="0" fillId="2" borderId="0" xfId="0" applyFill="1"/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wrapText="1"/>
    </xf>
    <xf numFmtId="0" fontId="19" fillId="2" borderId="2" xfId="0" applyFont="1" applyFill="1" applyBorder="1" applyAlignment="1">
      <alignment horizontal="center" wrapText="1"/>
    </xf>
    <xf numFmtId="0" fontId="19" fillId="2" borderId="3" xfId="0" applyFont="1" applyFill="1" applyBorder="1" applyAlignment="1">
      <alignment wrapText="1"/>
    </xf>
    <xf numFmtId="0" fontId="20" fillId="2" borderId="4" xfId="0" applyFont="1" applyFill="1" applyBorder="1" applyAlignment="1">
      <alignment wrapText="1"/>
    </xf>
    <xf numFmtId="0" fontId="25" fillId="2" borderId="4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horizontal="center" vertical="center" wrapText="1"/>
    </xf>
    <xf numFmtId="4" fontId="0" fillId="0" borderId="0" xfId="0" applyNumberFormat="1"/>
    <xf numFmtId="0" fontId="17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left" vertical="center" wrapText="1" indent="1"/>
    </xf>
    <xf numFmtId="0" fontId="17" fillId="2" borderId="4" xfId="0" applyFont="1" applyFill="1" applyBorder="1" applyAlignment="1">
      <alignment horizontal="left" vertical="center" wrapText="1" indent="1"/>
    </xf>
    <xf numFmtId="4" fontId="3" fillId="14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10" borderId="4" xfId="0" applyNumberFormat="1" applyFont="1" applyFill="1" applyBorder="1" applyAlignment="1">
      <alignment horizontal="right"/>
    </xf>
    <xf numFmtId="4" fontId="3" fillId="9" borderId="4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4" fontId="3" fillId="7" borderId="4" xfId="0" applyNumberFormat="1" applyFont="1" applyFill="1" applyBorder="1" applyAlignment="1">
      <alignment horizontal="right"/>
    </xf>
    <xf numFmtId="4" fontId="8" fillId="14" borderId="4" xfId="0" applyNumberFormat="1" applyFont="1" applyFill="1" applyBorder="1" applyAlignment="1">
      <alignment horizontal="right"/>
    </xf>
    <xf numFmtId="4" fontId="3" fillId="8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4" fontId="3" fillId="8" borderId="3" xfId="0" applyNumberFormat="1" applyFont="1" applyFill="1" applyBorder="1" applyAlignment="1">
      <alignment horizontal="right"/>
    </xf>
    <xf numFmtId="4" fontId="3" fillId="11" borderId="4" xfId="0" applyNumberFormat="1" applyFont="1" applyFill="1" applyBorder="1" applyAlignment="1">
      <alignment horizontal="right"/>
    </xf>
    <xf numFmtId="0" fontId="3" fillId="15" borderId="1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wrapText="1"/>
    </xf>
    <xf numFmtId="4" fontId="3" fillId="15" borderId="4" xfId="0" applyNumberFormat="1" applyFont="1" applyFill="1" applyBorder="1" applyAlignment="1">
      <alignment horizontal="right"/>
    </xf>
    <xf numFmtId="0" fontId="0" fillId="15" borderId="0" xfId="0" applyFill="1"/>
    <xf numFmtId="4" fontId="3" fillId="16" borderId="4" xfId="0" applyNumberFormat="1" applyFont="1" applyFill="1" applyBorder="1" applyAlignment="1">
      <alignment horizontal="right"/>
    </xf>
    <xf numFmtId="0" fontId="0" fillId="16" borderId="0" xfId="0" applyFill="1"/>
    <xf numFmtId="0" fontId="3" fillId="14" borderId="1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wrapText="1"/>
    </xf>
    <xf numFmtId="0" fontId="3" fillId="16" borderId="1" xfId="0" applyFont="1" applyFill="1" applyBorder="1" applyAlignment="1">
      <alignment horizontal="left" vertical="center" wrapText="1" indent="1"/>
    </xf>
    <xf numFmtId="0" fontId="3" fillId="16" borderId="2" xfId="0" applyFont="1" applyFill="1" applyBorder="1" applyAlignment="1">
      <alignment horizontal="left" vertical="center" wrapText="1" indent="1"/>
    </xf>
    <xf numFmtId="0" fontId="3" fillId="16" borderId="4" xfId="0" applyFont="1" applyFill="1" applyBorder="1" applyAlignment="1">
      <alignment horizontal="left" vertical="center" wrapText="1" indent="1"/>
    </xf>
    <xf numFmtId="0" fontId="6" fillId="16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wrapText="1"/>
    </xf>
    <xf numFmtId="4" fontId="3" fillId="9" borderId="3" xfId="0" applyNumberFormat="1" applyFont="1" applyFill="1" applyBorder="1" applyAlignment="1">
      <alignment horizontal="right"/>
    </xf>
    <xf numFmtId="4" fontId="3" fillId="14" borderId="3" xfId="0" applyNumberFormat="1" applyFont="1" applyFill="1" applyBorder="1" applyAlignment="1">
      <alignment horizontal="right"/>
    </xf>
    <xf numFmtId="4" fontId="8" fillId="6" borderId="3" xfId="0" applyNumberFormat="1" applyFont="1" applyFill="1" applyBorder="1" applyAlignment="1">
      <alignment horizontal="right"/>
    </xf>
    <xf numFmtId="0" fontId="17" fillId="0" borderId="4" xfId="0" applyFont="1" applyBorder="1" applyAlignment="1">
      <alignment horizontal="center" vertical="center" wrapText="1"/>
    </xf>
    <xf numFmtId="0" fontId="6" fillId="14" borderId="2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wrapText="1"/>
    </xf>
    <xf numFmtId="4" fontId="3" fillId="4" borderId="3" xfId="0" applyNumberFormat="1" applyFont="1" applyFill="1" applyBorder="1" applyAlignment="1">
      <alignment horizontal="right"/>
    </xf>
    <xf numFmtId="0" fontId="20" fillId="2" borderId="2" xfId="1" applyFont="1" applyFill="1" applyBorder="1" applyAlignment="1">
      <alignment horizontal="center" vertical="center" wrapText="1"/>
    </xf>
    <xf numFmtId="0" fontId="26" fillId="0" borderId="4" xfId="1" applyFont="1" applyBorder="1" applyAlignment="1">
      <alignment horizontal="left" vertical="center" wrapText="1" readingOrder="1"/>
    </xf>
    <xf numFmtId="4" fontId="3" fillId="2" borderId="3" xfId="2" applyNumberFormat="1" applyFont="1" applyFill="1" applyBorder="1" applyAlignment="1">
      <alignment horizontal="right"/>
    </xf>
    <xf numFmtId="4" fontId="3" fillId="10" borderId="3" xfId="2" applyNumberFormat="1" applyFont="1" applyFill="1" applyBorder="1" applyAlignment="1">
      <alignment horizontal="right"/>
    </xf>
    <xf numFmtId="4" fontId="3" fillId="11" borderId="3" xfId="2" applyNumberFormat="1" applyFont="1" applyFill="1" applyBorder="1" applyAlignment="1">
      <alignment horizontal="right"/>
    </xf>
    <xf numFmtId="4" fontId="3" fillId="5" borderId="3" xfId="2" applyNumberFormat="1" applyFont="1" applyFill="1" applyBorder="1" applyAlignment="1">
      <alignment horizontal="right"/>
    </xf>
    <xf numFmtId="4" fontId="3" fillId="8" borderId="3" xfId="2" applyNumberFormat="1" applyFont="1" applyFill="1" applyBorder="1" applyAlignment="1">
      <alignment horizontal="right"/>
    </xf>
    <xf numFmtId="4" fontId="3" fillId="14" borderId="3" xfId="2" applyNumberFormat="1" applyFont="1" applyFill="1" applyBorder="1" applyAlignment="1">
      <alignment horizontal="right"/>
    </xf>
    <xf numFmtId="4" fontId="3" fillId="8" borderId="4" xfId="2" applyNumberFormat="1" applyFont="1" applyFill="1" applyBorder="1" applyAlignment="1">
      <alignment horizontal="right"/>
    </xf>
    <xf numFmtId="4" fontId="3" fillId="14" borderId="4" xfId="2" applyNumberFormat="1" applyFont="1" applyFill="1" applyBorder="1" applyAlignment="1">
      <alignment horizontal="right"/>
    </xf>
    <xf numFmtId="4" fontId="8" fillId="2" borderId="3" xfId="0" applyNumberFormat="1" applyFont="1" applyFill="1" applyBorder="1" applyAlignment="1">
      <alignment horizontal="right"/>
    </xf>
    <xf numFmtId="0" fontId="9" fillId="2" borderId="1" xfId="0" quotePrefix="1" applyFont="1" applyFill="1" applyBorder="1" applyAlignment="1">
      <alignment horizontal="left" vertical="center"/>
    </xf>
    <xf numFmtId="0" fontId="9" fillId="2" borderId="1" xfId="0" quotePrefix="1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29" fillId="2" borderId="3" xfId="0" quotePrefix="1" applyFont="1" applyFill="1" applyBorder="1" applyAlignment="1">
      <alignment horizontal="left" vertical="center"/>
    </xf>
    <xf numFmtId="0" fontId="34" fillId="2" borderId="3" xfId="0" quotePrefix="1" applyFont="1" applyFill="1" applyBorder="1" applyAlignment="1">
      <alignment horizontal="left" vertical="center"/>
    </xf>
    <xf numFmtId="0" fontId="29" fillId="2" borderId="1" xfId="0" quotePrefix="1" applyFont="1" applyFill="1" applyBorder="1" applyAlignment="1">
      <alignment horizontal="left" vertical="center"/>
    </xf>
    <xf numFmtId="0" fontId="1" fillId="0" borderId="0" xfId="0" applyFont="1"/>
    <xf numFmtId="0" fontId="34" fillId="2" borderId="1" xfId="0" quotePrefix="1" applyFont="1" applyFill="1" applyBorder="1" applyAlignment="1">
      <alignment horizontal="left" vertical="center"/>
    </xf>
    <xf numFmtId="0" fontId="34" fillId="2" borderId="1" xfId="0" quotePrefix="1" applyFont="1" applyFill="1" applyBorder="1" applyAlignment="1">
      <alignment horizontal="left" vertical="center" wrapText="1"/>
    </xf>
    <xf numFmtId="0" fontId="29" fillId="2" borderId="3" xfId="0" quotePrefix="1" applyFont="1" applyFill="1" applyBorder="1" applyAlignment="1">
      <alignment horizontal="center" vertical="center"/>
    </xf>
    <xf numFmtId="0" fontId="35" fillId="0" borderId="0" xfId="0" applyFont="1"/>
    <xf numFmtId="0" fontId="29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wrapText="1"/>
    </xf>
    <xf numFmtId="4" fontId="8" fillId="2" borderId="0" xfId="2" applyNumberFormat="1" applyFont="1" applyFill="1" applyBorder="1" applyAlignment="1">
      <alignment horizontal="right"/>
    </xf>
    <xf numFmtId="4" fontId="10" fillId="2" borderId="0" xfId="2" applyNumberFormat="1" applyFont="1" applyFill="1" applyBorder="1" applyAlignment="1">
      <alignment horizontal="right"/>
    </xf>
    <xf numFmtId="0" fontId="24" fillId="2" borderId="0" xfId="0" applyFont="1" applyFill="1"/>
    <xf numFmtId="0" fontId="37" fillId="12" borderId="2" xfId="0" applyFont="1" applyFill="1" applyBorder="1" applyAlignment="1">
      <alignment horizontal="left" vertical="center" indent="1"/>
    </xf>
    <xf numFmtId="0" fontId="37" fillId="12" borderId="2" xfId="0" applyFont="1" applyFill="1" applyBorder="1" applyAlignment="1">
      <alignment horizontal="left" vertical="center" wrapText="1" indent="1"/>
    </xf>
    <xf numFmtId="0" fontId="37" fillId="12" borderId="4" xfId="0" applyFont="1" applyFill="1" applyBorder="1" applyAlignment="1">
      <alignment horizontal="left" vertical="center" wrapText="1" indent="1"/>
    </xf>
    <xf numFmtId="0" fontId="31" fillId="12" borderId="4" xfId="0" applyFont="1" applyFill="1" applyBorder="1" applyAlignment="1">
      <alignment wrapText="1"/>
    </xf>
    <xf numFmtId="4" fontId="37" fillId="12" borderId="4" xfId="0" applyNumberFormat="1" applyFont="1" applyFill="1" applyBorder="1" applyAlignment="1">
      <alignment horizontal="right"/>
    </xf>
    <xf numFmtId="0" fontId="31" fillId="10" borderId="1" xfId="0" applyFont="1" applyFill="1" applyBorder="1" applyAlignment="1">
      <alignment vertical="center"/>
    </xf>
    <xf numFmtId="0" fontId="31" fillId="10" borderId="2" xfId="0" applyFont="1" applyFill="1" applyBorder="1" applyAlignment="1">
      <alignment horizontal="left" vertical="center" wrapText="1" indent="1"/>
    </xf>
    <xf numFmtId="0" fontId="31" fillId="10" borderId="4" xfId="0" applyFont="1" applyFill="1" applyBorder="1" applyAlignment="1">
      <alignment horizontal="left" vertical="center" wrapText="1" indent="1"/>
    </xf>
    <xf numFmtId="0" fontId="31" fillId="10" borderId="4" xfId="0" applyFont="1" applyFill="1" applyBorder="1" applyAlignment="1">
      <alignment wrapText="1"/>
    </xf>
    <xf numFmtId="0" fontId="31" fillId="9" borderId="1" xfId="0" applyFont="1" applyFill="1" applyBorder="1" applyAlignment="1">
      <alignment vertical="center"/>
    </xf>
    <xf numFmtId="0" fontId="31" fillId="9" borderId="2" xfId="0" applyFont="1" applyFill="1" applyBorder="1" applyAlignment="1">
      <alignment horizontal="left" vertical="center" wrapText="1" indent="1"/>
    </xf>
    <xf numFmtId="0" fontId="31" fillId="9" borderId="4" xfId="0" applyFont="1" applyFill="1" applyBorder="1" applyAlignment="1">
      <alignment horizontal="left" vertical="center" wrapText="1" indent="1"/>
    </xf>
    <xf numFmtId="0" fontId="31" fillId="9" borderId="4" xfId="0" applyFont="1" applyFill="1" applyBorder="1" applyAlignment="1">
      <alignment wrapText="1"/>
    </xf>
    <xf numFmtId="0" fontId="31" fillId="11" borderId="1" xfId="0" applyFont="1" applyFill="1" applyBorder="1" applyAlignment="1">
      <alignment vertical="center"/>
    </xf>
    <xf numFmtId="0" fontId="31" fillId="11" borderId="2" xfId="0" applyFont="1" applyFill="1" applyBorder="1" applyAlignment="1">
      <alignment horizontal="left" vertical="center" wrapText="1" indent="1"/>
    </xf>
    <xf numFmtId="0" fontId="31" fillId="11" borderId="4" xfId="0" applyFont="1" applyFill="1" applyBorder="1" applyAlignment="1">
      <alignment horizontal="left" vertical="center" wrapText="1" indent="1"/>
    </xf>
    <xf numFmtId="0" fontId="31" fillId="11" borderId="4" xfId="0" applyFont="1" applyFill="1" applyBorder="1" applyAlignment="1">
      <alignment wrapText="1"/>
    </xf>
    <xf numFmtId="0" fontId="31" fillId="10" borderId="1" xfId="0" applyFont="1" applyFill="1" applyBorder="1" applyAlignment="1">
      <alignment horizontal="left" vertical="center" indent="1"/>
    </xf>
    <xf numFmtId="4" fontId="31" fillId="10" borderId="4" xfId="0" applyNumberFormat="1" applyFont="1" applyFill="1" applyBorder="1" applyAlignment="1">
      <alignment horizontal="right"/>
    </xf>
    <xf numFmtId="0" fontId="37" fillId="11" borderId="2" xfId="0" applyFont="1" applyFill="1" applyBorder="1" applyAlignment="1">
      <alignment horizontal="left" vertical="center" wrapText="1" indent="1"/>
    </xf>
    <xf numFmtId="0" fontId="31" fillId="10" borderId="2" xfId="0" applyFont="1" applyFill="1" applyBorder="1" applyAlignment="1">
      <alignment horizontal="left" vertical="center" indent="1"/>
    </xf>
    <xf numFmtId="4" fontId="37" fillId="10" borderId="4" xfId="0" applyNumberFormat="1" applyFont="1" applyFill="1" applyBorder="1" applyAlignment="1">
      <alignment horizontal="right"/>
    </xf>
    <xf numFmtId="4" fontId="37" fillId="11" borderId="4" xfId="0" applyNumberFormat="1" applyFont="1" applyFill="1" applyBorder="1" applyAlignment="1">
      <alignment horizontal="right"/>
    </xf>
    <xf numFmtId="4" fontId="31" fillId="11" borderId="4" xfId="0" applyNumberFormat="1" applyFont="1" applyFill="1" applyBorder="1" applyAlignment="1">
      <alignment horizontal="right"/>
    </xf>
    <xf numFmtId="0" fontId="39" fillId="11" borderId="2" xfId="1" applyFont="1" applyFill="1" applyBorder="1" applyAlignment="1">
      <alignment horizontal="center" vertical="center" wrapText="1"/>
    </xf>
    <xf numFmtId="0" fontId="39" fillId="11" borderId="4" xfId="1" applyFont="1" applyFill="1" applyBorder="1" applyAlignment="1">
      <alignment horizontal="left" vertical="center" wrapText="1" readingOrder="1"/>
    </xf>
    <xf numFmtId="4" fontId="8" fillId="2" borderId="1" xfId="0" applyNumberFormat="1" applyFont="1" applyFill="1" applyBorder="1" applyAlignment="1">
      <alignment horizontal="right"/>
    </xf>
    <xf numFmtId="4" fontId="29" fillId="2" borderId="0" xfId="2" applyNumberFormat="1" applyFont="1" applyFill="1" applyBorder="1" applyAlignment="1">
      <alignment horizontal="right"/>
    </xf>
    <xf numFmtId="0" fontId="13" fillId="0" borderId="0" xfId="0" applyFont="1"/>
    <xf numFmtId="0" fontId="16" fillId="0" borderId="0" xfId="0" applyFont="1"/>
    <xf numFmtId="0" fontId="41" fillId="0" borderId="0" xfId="0" applyFont="1"/>
    <xf numFmtId="0" fontId="30" fillId="0" borderId="0" xfId="0" applyFont="1"/>
    <xf numFmtId="0" fontId="42" fillId="0" borderId="0" xfId="0" applyFont="1"/>
    <xf numFmtId="0" fontId="42" fillId="0" borderId="0" xfId="0" applyFont="1" applyAlignment="1">
      <alignment horizontal="left"/>
    </xf>
    <xf numFmtId="0" fontId="13" fillId="0" borderId="1" xfId="0" applyFont="1" applyBorder="1"/>
    <xf numFmtId="0" fontId="36" fillId="0" borderId="0" xfId="0" applyFont="1"/>
    <xf numFmtId="4" fontId="3" fillId="2" borderId="1" xfId="2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4" fontId="44" fillId="2" borderId="0" xfId="2" applyNumberFormat="1" applyFont="1" applyFill="1" applyBorder="1"/>
    <xf numFmtId="4" fontId="46" fillId="2" borderId="0" xfId="2" applyNumberFormat="1" applyFont="1" applyFill="1" applyBorder="1"/>
    <xf numFmtId="0" fontId="45" fillId="2" borderId="0" xfId="0" applyFont="1" applyFill="1"/>
    <xf numFmtId="0" fontId="45" fillId="0" borderId="0" xfId="0" applyFont="1"/>
    <xf numFmtId="0" fontId="2" fillId="17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wrapText="1"/>
    </xf>
    <xf numFmtId="4" fontId="3" fillId="4" borderId="4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" fontId="6" fillId="5" borderId="4" xfId="0" applyNumberFormat="1" applyFont="1" applyFill="1" applyBorder="1" applyAlignment="1">
      <alignment horizontal="right"/>
    </xf>
    <xf numFmtId="4" fontId="3" fillId="18" borderId="1" xfId="2" applyNumberFormat="1" applyFont="1" applyFill="1" applyBorder="1" applyAlignment="1">
      <alignment horizontal="right"/>
    </xf>
    <xf numFmtId="0" fontId="6" fillId="18" borderId="4" xfId="0" applyFont="1" applyFill="1" applyBorder="1" applyAlignment="1">
      <alignment wrapText="1"/>
    </xf>
    <xf numFmtId="4" fontId="6" fillId="1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164" fontId="0" fillId="0" borderId="0" xfId="0" applyNumberFormat="1"/>
    <xf numFmtId="4" fontId="3" fillId="10" borderId="2" xfId="0" applyNumberFormat="1" applyFont="1" applyFill="1" applyBorder="1" applyAlignment="1">
      <alignment horizontal="right"/>
    </xf>
    <xf numFmtId="4" fontId="3" fillId="5" borderId="2" xfId="0" applyNumberFormat="1" applyFont="1" applyFill="1" applyBorder="1" applyAlignment="1">
      <alignment horizontal="right"/>
    </xf>
    <xf numFmtId="4" fontId="3" fillId="8" borderId="2" xfId="0" applyNumberFormat="1" applyFont="1" applyFill="1" applyBorder="1" applyAlignment="1">
      <alignment horizontal="right"/>
    </xf>
    <xf numFmtId="0" fontId="23" fillId="0" borderId="3" xfId="1" applyFont="1" applyBorder="1" applyAlignment="1">
      <alignment vertical="center" wrapText="1" readingOrder="1"/>
    </xf>
    <xf numFmtId="0" fontId="6" fillId="5" borderId="3" xfId="0" applyFont="1" applyFill="1" applyBorder="1" applyAlignment="1">
      <alignment wrapText="1"/>
    </xf>
    <xf numFmtId="0" fontId="19" fillId="5" borderId="3" xfId="0" applyFont="1" applyFill="1" applyBorder="1" applyAlignment="1">
      <alignment wrapText="1"/>
    </xf>
    <xf numFmtId="0" fontId="21" fillId="5" borderId="2" xfId="1" applyFont="1" applyFill="1" applyBorder="1" applyAlignment="1">
      <alignment horizontal="center" vertical="center" wrapText="1"/>
    </xf>
    <xf numFmtId="0" fontId="21" fillId="5" borderId="4" xfId="1" applyFont="1" applyFill="1" applyBorder="1" applyAlignment="1">
      <alignment horizontal="left" vertical="center" wrapText="1" readingOrder="1"/>
    </xf>
    <xf numFmtId="0" fontId="22" fillId="13" borderId="3" xfId="1" applyFont="1" applyFill="1" applyBorder="1" applyAlignment="1">
      <alignment vertical="center" wrapText="1" readingOrder="1"/>
    </xf>
    <xf numFmtId="0" fontId="19" fillId="5" borderId="2" xfId="0" applyFont="1" applyFill="1" applyBorder="1" applyAlignment="1">
      <alignment horizontal="center" wrapText="1"/>
    </xf>
    <xf numFmtId="0" fontId="21" fillId="5" borderId="3" xfId="1" applyFont="1" applyFill="1" applyBorder="1" applyAlignment="1">
      <alignment horizontal="left" vertical="center" wrapText="1" readingOrder="1"/>
    </xf>
    <xf numFmtId="0" fontId="3" fillId="8" borderId="4" xfId="0" applyFont="1" applyFill="1" applyBorder="1" applyAlignment="1">
      <alignment horizontal="left" vertical="center" wrapText="1"/>
    </xf>
    <xf numFmtId="0" fontId="19" fillId="8" borderId="3" xfId="0" applyFont="1" applyFill="1" applyBorder="1" applyAlignment="1">
      <alignment wrapText="1"/>
    </xf>
    <xf numFmtId="0" fontId="21" fillId="8" borderId="2" xfId="1" applyFont="1" applyFill="1" applyBorder="1" applyAlignment="1">
      <alignment horizontal="center" vertical="center" wrapText="1"/>
    </xf>
    <xf numFmtId="0" fontId="21" fillId="8" borderId="4" xfId="1" applyFont="1" applyFill="1" applyBorder="1" applyAlignment="1">
      <alignment horizontal="left" vertical="center" wrapText="1" readingOrder="1"/>
    </xf>
    <xf numFmtId="0" fontId="22" fillId="8" borderId="3" xfId="1" applyFont="1" applyFill="1" applyBorder="1" applyAlignment="1">
      <alignment vertical="center" wrapText="1" readingOrder="1"/>
    </xf>
    <xf numFmtId="0" fontId="19" fillId="8" borderId="2" xfId="0" applyFont="1" applyFill="1" applyBorder="1" applyAlignment="1">
      <alignment horizontal="center" wrapText="1"/>
    </xf>
    <xf numFmtId="0" fontId="21" fillId="8" borderId="3" xfId="1" applyFont="1" applyFill="1" applyBorder="1" applyAlignment="1">
      <alignment horizontal="left" vertical="center" wrapText="1" readingOrder="1"/>
    </xf>
    <xf numFmtId="0" fontId="19" fillId="14" borderId="2" xfId="0" applyFont="1" applyFill="1" applyBorder="1" applyAlignment="1">
      <alignment horizontal="center" wrapText="1"/>
    </xf>
    <xf numFmtId="0" fontId="19" fillId="14" borderId="3" xfId="0" applyFont="1" applyFill="1" applyBorder="1" applyAlignment="1">
      <alignment wrapText="1"/>
    </xf>
    <xf numFmtId="0" fontId="22" fillId="14" borderId="3" xfId="1" applyFont="1" applyFill="1" applyBorder="1" applyAlignment="1">
      <alignment vertical="center" wrapText="1" readingOrder="1"/>
    </xf>
    <xf numFmtId="0" fontId="26" fillId="2" borderId="4" xfId="0" applyFont="1" applyFill="1" applyBorder="1" applyAlignment="1">
      <alignment horizontal="left" vertical="center" wrapText="1"/>
    </xf>
    <xf numFmtId="0" fontId="26" fillId="2" borderId="4" xfId="1" applyFont="1" applyFill="1" applyBorder="1" applyAlignment="1">
      <alignment horizontal="center" vertical="center" wrapText="1" readingOrder="1"/>
    </xf>
    <xf numFmtId="0" fontId="26" fillId="0" borderId="4" xfId="1" applyFont="1" applyBorder="1" applyAlignment="1">
      <alignment horizontal="center" vertical="center" wrapText="1" readingOrder="1"/>
    </xf>
    <xf numFmtId="0" fontId="31" fillId="10" borderId="3" xfId="0" applyFont="1" applyFill="1" applyBorder="1" applyAlignment="1">
      <alignment wrapText="1"/>
    </xf>
    <xf numFmtId="0" fontId="37" fillId="11" borderId="4" xfId="0" applyFont="1" applyFill="1" applyBorder="1" applyAlignment="1">
      <alignment horizontal="left" vertical="center" wrapText="1" indent="1"/>
    </xf>
    <xf numFmtId="0" fontId="31" fillId="11" borderId="3" xfId="0" applyFont="1" applyFill="1" applyBorder="1" applyAlignment="1">
      <alignment wrapText="1"/>
    </xf>
    <xf numFmtId="0" fontId="31" fillId="11" borderId="1" xfId="0" applyFont="1" applyFill="1" applyBorder="1" applyAlignment="1">
      <alignment horizontal="left" vertical="center" indent="1"/>
    </xf>
    <xf numFmtId="0" fontId="38" fillId="11" borderId="2" xfId="1" applyFont="1" applyFill="1" applyBorder="1" applyAlignment="1">
      <alignment horizontal="center" vertical="center" wrapText="1"/>
    </xf>
    <xf numFmtId="4" fontId="3" fillId="14" borderId="2" xfId="0" applyNumberFormat="1" applyFont="1" applyFill="1" applyBorder="1" applyAlignment="1">
      <alignment horizontal="right"/>
    </xf>
    <xf numFmtId="4" fontId="31" fillId="11" borderId="2" xfId="0" applyNumberFormat="1" applyFont="1" applyFill="1" applyBorder="1" applyAlignment="1">
      <alignment horizontal="right"/>
    </xf>
    <xf numFmtId="4" fontId="3" fillId="11" borderId="3" xfId="0" applyNumberFormat="1" applyFont="1" applyFill="1" applyBorder="1" applyAlignment="1">
      <alignment horizontal="right"/>
    </xf>
    <xf numFmtId="4" fontId="6" fillId="10" borderId="3" xfId="0" applyNumberFormat="1" applyFont="1" applyFill="1" applyBorder="1" applyAlignment="1">
      <alignment horizontal="left"/>
    </xf>
    <xf numFmtId="4" fontId="31" fillId="5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wrapText="1"/>
    </xf>
    <xf numFmtId="4" fontId="31" fillId="6" borderId="4" xfId="0" applyNumberFormat="1" applyFont="1" applyFill="1" applyBorder="1" applyAlignment="1">
      <alignment horizontal="right"/>
    </xf>
    <xf numFmtId="0" fontId="0" fillId="6" borderId="0" xfId="0" applyFill="1"/>
    <xf numFmtId="0" fontId="6" fillId="21" borderId="4" xfId="0" applyFont="1" applyFill="1" applyBorder="1" applyAlignment="1">
      <alignment wrapText="1"/>
    </xf>
    <xf numFmtId="4" fontId="31" fillId="21" borderId="4" xfId="0" applyNumberFormat="1" applyFont="1" applyFill="1" applyBorder="1" applyAlignment="1">
      <alignment horizontal="right"/>
    </xf>
    <xf numFmtId="0" fontId="0" fillId="21" borderId="0" xfId="0" applyFill="1"/>
    <xf numFmtId="0" fontId="3" fillId="20" borderId="1" xfId="0" applyFont="1" applyFill="1" applyBorder="1" applyAlignment="1">
      <alignment horizontal="left" vertical="center" wrapText="1" indent="1"/>
    </xf>
    <xf numFmtId="0" fontId="3" fillId="20" borderId="2" xfId="0" applyFont="1" applyFill="1" applyBorder="1" applyAlignment="1">
      <alignment horizontal="left" vertical="center" wrapText="1" indent="1"/>
    </xf>
    <xf numFmtId="0" fontId="3" fillId="20" borderId="4" xfId="0" applyFont="1" applyFill="1" applyBorder="1" applyAlignment="1">
      <alignment horizontal="left" vertical="center" wrapText="1" indent="1"/>
    </xf>
    <xf numFmtId="0" fontId="3" fillId="20" borderId="4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wrapText="1"/>
    </xf>
    <xf numFmtId="0" fontId="3" fillId="14" borderId="3" xfId="0" applyFont="1" applyFill="1" applyBorder="1" applyAlignment="1">
      <alignment wrapText="1"/>
    </xf>
    <xf numFmtId="0" fontId="25" fillId="5" borderId="3" xfId="0" applyFont="1" applyFill="1" applyBorder="1" applyAlignment="1">
      <alignment wrapText="1"/>
    </xf>
    <xf numFmtId="0" fontId="25" fillId="8" borderId="3" xfId="0" applyFont="1" applyFill="1" applyBorder="1" applyAlignment="1">
      <alignment wrapText="1"/>
    </xf>
    <xf numFmtId="0" fontId="25" fillId="14" borderId="3" xfId="0" applyFont="1" applyFill="1" applyBorder="1" applyAlignment="1">
      <alignment wrapText="1"/>
    </xf>
    <xf numFmtId="4" fontId="3" fillId="20" borderId="4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2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8" fillId="0" borderId="0" xfId="0" applyFont="1" applyAlignment="1">
      <alignment wrapText="1"/>
    </xf>
    <xf numFmtId="0" fontId="47" fillId="0" borderId="0" xfId="0" quotePrefix="1" applyFont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8" fillId="0" borderId="0" xfId="0" applyFont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Font="1" applyBorder="1" applyAlignment="1">
      <alignment horizontal="left"/>
    </xf>
    <xf numFmtId="0" fontId="10" fillId="2" borderId="3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10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10" fillId="3" borderId="1" xfId="0" quotePrefix="1" applyNumberFormat="1" applyFont="1" applyFill="1" applyBorder="1" applyAlignment="1">
      <alignment horizontal="right"/>
    </xf>
    <xf numFmtId="0" fontId="6" fillId="4" borderId="6" xfId="0" applyFont="1" applyFill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right"/>
    </xf>
    <xf numFmtId="4" fontId="3" fillId="9" borderId="2" xfId="0" applyNumberFormat="1" applyFont="1" applyFill="1" applyBorder="1" applyAlignment="1">
      <alignment horizontal="right"/>
    </xf>
    <xf numFmtId="4" fontId="3" fillId="7" borderId="2" xfId="0" applyNumberFormat="1" applyFont="1" applyFill="1" applyBorder="1" applyAlignment="1">
      <alignment horizontal="right"/>
    </xf>
    <xf numFmtId="4" fontId="8" fillId="14" borderId="2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4" fontId="8" fillId="6" borderId="1" xfId="0" applyNumberFormat="1" applyFont="1" applyFill="1" applyBorder="1" applyAlignment="1">
      <alignment horizontal="right"/>
    </xf>
    <xf numFmtId="4" fontId="3" fillId="14" borderId="1" xfId="0" applyNumberFormat="1" applyFont="1" applyFill="1" applyBorder="1" applyAlignment="1">
      <alignment horizontal="right"/>
    </xf>
    <xf numFmtId="4" fontId="31" fillId="5" borderId="2" xfId="0" applyNumberFormat="1" applyFont="1" applyFill="1" applyBorder="1" applyAlignment="1">
      <alignment horizontal="right"/>
    </xf>
    <xf numFmtId="4" fontId="31" fillId="6" borderId="2" xfId="0" applyNumberFormat="1" applyFont="1" applyFill="1" applyBorder="1" applyAlignment="1">
      <alignment horizontal="right"/>
    </xf>
    <xf numFmtId="4" fontId="31" fillId="21" borderId="2" xfId="0" applyNumberFormat="1" applyFont="1" applyFill="1" applyBorder="1" applyAlignment="1">
      <alignment horizontal="right"/>
    </xf>
    <xf numFmtId="4" fontId="37" fillId="12" borderId="2" xfId="0" applyNumberFormat="1" applyFont="1" applyFill="1" applyBorder="1" applyAlignment="1">
      <alignment horizontal="right"/>
    </xf>
    <xf numFmtId="4" fontId="3" fillId="9" borderId="1" xfId="0" applyNumberFormat="1" applyFont="1" applyFill="1" applyBorder="1" applyAlignment="1">
      <alignment horizontal="right"/>
    </xf>
    <xf numFmtId="4" fontId="3" fillId="8" borderId="1" xfId="0" applyNumberFormat="1" applyFont="1" applyFill="1" applyBorder="1" applyAlignment="1">
      <alignment horizontal="right"/>
    </xf>
    <xf numFmtId="4" fontId="3" fillId="10" borderId="1" xfId="2" applyNumberFormat="1" applyFont="1" applyFill="1" applyBorder="1" applyAlignment="1">
      <alignment horizontal="right"/>
    </xf>
    <xf numFmtId="4" fontId="3" fillId="11" borderId="1" xfId="2" applyNumberFormat="1" applyFont="1" applyFill="1" applyBorder="1" applyAlignment="1">
      <alignment horizontal="right"/>
    </xf>
    <xf numFmtId="4" fontId="3" fillId="5" borderId="1" xfId="2" applyNumberFormat="1" applyFont="1" applyFill="1" applyBorder="1" applyAlignment="1">
      <alignment horizontal="right"/>
    </xf>
    <xf numFmtId="4" fontId="3" fillId="8" borderId="1" xfId="2" applyNumberFormat="1" applyFont="1" applyFill="1" applyBorder="1" applyAlignment="1">
      <alignment horizontal="right"/>
    </xf>
    <xf numFmtId="4" fontId="3" fillId="14" borderId="1" xfId="2" applyNumberFormat="1" applyFont="1" applyFill="1" applyBorder="1" applyAlignment="1">
      <alignment horizontal="right"/>
    </xf>
    <xf numFmtId="4" fontId="31" fillId="10" borderId="2" xfId="0" applyNumberFormat="1" applyFont="1" applyFill="1" applyBorder="1" applyAlignment="1">
      <alignment horizontal="right"/>
    </xf>
    <xf numFmtId="4" fontId="3" fillId="11" borderId="2" xfId="0" applyNumberFormat="1" applyFont="1" applyFill="1" applyBorder="1" applyAlignment="1">
      <alignment horizontal="right"/>
    </xf>
    <xf numFmtId="4" fontId="6" fillId="10" borderId="1" xfId="0" applyNumberFormat="1" applyFont="1" applyFill="1" applyBorder="1" applyAlignment="1">
      <alignment horizontal="right"/>
    </xf>
    <xf numFmtId="4" fontId="3" fillId="8" borderId="2" xfId="2" applyNumberFormat="1" applyFont="1" applyFill="1" applyBorder="1" applyAlignment="1">
      <alignment horizontal="right"/>
    </xf>
    <xf numFmtId="4" fontId="3" fillId="14" borderId="2" xfId="2" applyNumberFormat="1" applyFont="1" applyFill="1" applyBorder="1" applyAlignment="1">
      <alignment horizontal="right"/>
    </xf>
    <xf numFmtId="4" fontId="6" fillId="5" borderId="2" xfId="0" applyNumberFormat="1" applyFont="1" applyFill="1" applyBorder="1" applyAlignment="1">
      <alignment horizontal="right"/>
    </xf>
    <xf numFmtId="4" fontId="3" fillId="15" borderId="2" xfId="0" applyNumberFormat="1" applyFont="1" applyFill="1" applyBorder="1" applyAlignment="1">
      <alignment horizontal="right"/>
    </xf>
    <xf numFmtId="4" fontId="3" fillId="4" borderId="2" xfId="0" applyNumberFormat="1" applyFont="1" applyFill="1" applyBorder="1" applyAlignment="1">
      <alignment horizontal="right"/>
    </xf>
    <xf numFmtId="4" fontId="3" fillId="16" borderId="2" xfId="0" applyNumberFormat="1" applyFont="1" applyFill="1" applyBorder="1" applyAlignment="1">
      <alignment horizontal="right"/>
    </xf>
    <xf numFmtId="4" fontId="37" fillId="11" borderId="2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0" fontId="6" fillId="19" borderId="4" xfId="0" applyFont="1" applyFill="1" applyBorder="1" applyAlignment="1">
      <alignment horizontal="left" vertical="center" wrapText="1"/>
    </xf>
    <xf numFmtId="0" fontId="31" fillId="4" borderId="4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50" fillId="4" borderId="1" xfId="0" applyFont="1" applyFill="1" applyBorder="1" applyAlignment="1">
      <alignment horizontal="center" vertical="center" wrapText="1"/>
    </xf>
    <xf numFmtId="4" fontId="3" fillId="11" borderId="1" xfId="0" applyNumberFormat="1" applyFont="1" applyFill="1" applyBorder="1" applyAlignment="1">
      <alignment horizontal="right"/>
    </xf>
    <xf numFmtId="4" fontId="2" fillId="17" borderId="4" xfId="0" applyNumberFormat="1" applyFont="1" applyFill="1" applyBorder="1" applyAlignment="1">
      <alignment horizontal="right" vertical="center" wrapText="1"/>
    </xf>
    <xf numFmtId="4" fontId="2" fillId="17" borderId="2" xfId="0" applyNumberFormat="1" applyFont="1" applyFill="1" applyBorder="1" applyAlignment="1">
      <alignment horizontal="right" vertical="center" wrapText="1"/>
    </xf>
    <xf numFmtId="4" fontId="6" fillId="19" borderId="4" xfId="0" applyNumberFormat="1" applyFont="1" applyFill="1" applyBorder="1" applyAlignment="1">
      <alignment horizontal="right" vertical="center" wrapText="1"/>
    </xf>
    <xf numFmtId="4" fontId="6" fillId="9" borderId="4" xfId="0" applyNumberFormat="1" applyFont="1" applyFill="1" applyBorder="1" applyAlignment="1">
      <alignment horizontal="right" wrapText="1"/>
    </xf>
    <xf numFmtId="4" fontId="6" fillId="9" borderId="2" xfId="0" applyNumberFormat="1" applyFont="1" applyFill="1" applyBorder="1" applyAlignment="1">
      <alignment horizontal="right" wrapText="1"/>
    </xf>
    <xf numFmtId="4" fontId="0" fillId="2" borderId="0" xfId="0" applyNumberFormat="1" applyFill="1" applyAlignment="1">
      <alignment horizontal="right"/>
    </xf>
    <xf numFmtId="4" fontId="0" fillId="2" borderId="3" xfId="0" applyNumberFormat="1" applyFill="1" applyBorder="1" applyAlignment="1">
      <alignment horizontal="right"/>
    </xf>
    <xf numFmtId="4" fontId="0" fillId="14" borderId="0" xfId="0" applyNumberFormat="1" applyFill="1" applyAlignment="1">
      <alignment horizontal="right"/>
    </xf>
    <xf numFmtId="4" fontId="47" fillId="2" borderId="3" xfId="0" applyNumberFormat="1" applyFont="1" applyFill="1" applyBorder="1" applyAlignment="1">
      <alignment horizontal="right" vertical="center"/>
    </xf>
    <xf numFmtId="4" fontId="47" fillId="2" borderId="3" xfId="2" applyNumberFormat="1" applyFont="1" applyFill="1" applyBorder="1" applyAlignment="1">
      <alignment horizontal="right"/>
    </xf>
    <xf numFmtId="0" fontId="29" fillId="2" borderId="3" xfId="0" quotePrefix="1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51" fillId="4" borderId="6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4" fontId="47" fillId="2" borderId="7" xfId="0" applyNumberFormat="1" applyFont="1" applyFill="1" applyBorder="1" applyAlignment="1">
      <alignment horizontal="right" vertical="center"/>
    </xf>
    <xf numFmtId="0" fontId="29" fillId="2" borderId="27" xfId="0" applyFont="1" applyFill="1" applyBorder="1" applyAlignment="1">
      <alignment horizontal="left" vertical="center" wrapText="1"/>
    </xf>
    <xf numFmtId="0" fontId="29" fillId="2" borderId="27" xfId="0" quotePrefix="1" applyFont="1" applyFill="1" applyBorder="1" applyAlignment="1">
      <alignment horizontal="left" vertical="center"/>
    </xf>
    <xf numFmtId="0" fontId="33" fillId="2" borderId="27" xfId="0" quotePrefix="1" applyFont="1" applyFill="1" applyBorder="1" applyAlignment="1">
      <alignment horizontal="left" vertical="center"/>
    </xf>
    <xf numFmtId="0" fontId="6" fillId="4" borderId="2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4" fontId="47" fillId="2" borderId="7" xfId="2" applyNumberFormat="1" applyFont="1" applyFill="1" applyBorder="1" applyAlignment="1">
      <alignment horizontal="right"/>
    </xf>
    <xf numFmtId="0" fontId="29" fillId="2" borderId="27" xfId="0" quotePrefix="1" applyFont="1" applyFill="1" applyBorder="1" applyAlignment="1">
      <alignment horizontal="center" vertical="center"/>
    </xf>
    <xf numFmtId="0" fontId="29" fillId="2" borderId="28" xfId="0" applyFont="1" applyFill="1" applyBorder="1" applyAlignment="1">
      <alignment horizontal="left" vertical="center" wrapText="1"/>
    </xf>
    <xf numFmtId="0" fontId="29" fillId="2" borderId="30" xfId="0" applyFont="1" applyFill="1" applyBorder="1" applyAlignment="1">
      <alignment horizontal="center" vertical="center" wrapText="1"/>
    </xf>
    <xf numFmtId="0" fontId="29" fillId="2" borderId="30" xfId="0" applyFont="1" applyFill="1" applyBorder="1" applyAlignment="1">
      <alignment vertical="center" wrapText="1"/>
    </xf>
    <xf numFmtId="4" fontId="42" fillId="0" borderId="0" xfId="0" applyNumberFormat="1" applyFont="1"/>
    <xf numFmtId="4" fontId="9" fillId="2" borderId="1" xfId="0" quotePrefix="1" applyNumberFormat="1" applyFont="1" applyFill="1" applyBorder="1" applyAlignment="1">
      <alignment horizontal="right" vertical="center" wrapText="1"/>
    </xf>
    <xf numFmtId="4" fontId="8" fillId="2" borderId="3" xfId="0" applyNumberFormat="1" applyFont="1" applyFill="1" applyBorder="1" applyAlignment="1">
      <alignment vertical="center"/>
    </xf>
    <xf numFmtId="4" fontId="40" fillId="2" borderId="3" xfId="0" applyNumberFormat="1" applyFont="1" applyFill="1" applyBorder="1" applyAlignment="1">
      <alignment vertical="center"/>
    </xf>
    <xf numFmtId="0" fontId="6" fillId="4" borderId="23" xfId="0" applyFont="1" applyFill="1" applyBorder="1" applyAlignment="1">
      <alignment horizontal="center" vertical="center" wrapText="1"/>
    </xf>
    <xf numFmtId="0" fontId="9" fillId="2" borderId="27" xfId="0" quotePrefix="1" applyFont="1" applyFill="1" applyBorder="1" applyAlignment="1">
      <alignment horizontal="left" vertical="center"/>
    </xf>
    <xf numFmtId="0" fontId="9" fillId="2" borderId="28" xfId="0" quotePrefix="1" applyFont="1" applyFill="1" applyBorder="1" applyAlignment="1">
      <alignment horizontal="left" vertical="center"/>
    </xf>
    <xf numFmtId="0" fontId="9" fillId="2" borderId="29" xfId="0" quotePrefix="1" applyFont="1" applyFill="1" applyBorder="1" applyAlignment="1">
      <alignment horizontal="left" vertical="center"/>
    </xf>
    <xf numFmtId="4" fontId="40" fillId="2" borderId="17" xfId="0" applyNumberFormat="1" applyFont="1" applyFill="1" applyBorder="1" applyAlignment="1">
      <alignment horizontal="right" vertical="center"/>
    </xf>
    <xf numFmtId="0" fontId="0" fillId="0" borderId="8" xfId="0" applyBorder="1"/>
    <xf numFmtId="0" fontId="34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9" fillId="2" borderId="0" xfId="0" quotePrefix="1" applyFont="1" applyFill="1" applyAlignment="1">
      <alignment horizontal="left" vertical="center"/>
    </xf>
    <xf numFmtId="4" fontId="29" fillId="2" borderId="0" xfId="0" applyNumberFormat="1" applyFont="1" applyFill="1" applyAlignment="1">
      <alignment horizontal="right" vertical="center"/>
    </xf>
    <xf numFmtId="0" fontId="34" fillId="2" borderId="0" xfId="0" quotePrefix="1" applyFont="1" applyFill="1" applyAlignment="1">
      <alignment horizontal="left" vertical="center"/>
    </xf>
    <xf numFmtId="0" fontId="34" fillId="2" borderId="0" xfId="0" quotePrefix="1" applyFont="1" applyFill="1" applyAlignment="1">
      <alignment horizontal="left" vertical="center" wrapText="1"/>
    </xf>
    <xf numFmtId="4" fontId="29" fillId="2" borderId="0" xfId="2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 wrapText="1"/>
    </xf>
    <xf numFmtId="4" fontId="7" fillId="2" borderId="0" xfId="2" applyNumberFormat="1" applyFont="1" applyFill="1" applyBorder="1" applyAlignment="1">
      <alignment horizontal="right"/>
    </xf>
    <xf numFmtId="0" fontId="29" fillId="2" borderId="0" xfId="0" applyFont="1" applyFill="1" applyAlignment="1">
      <alignment vertical="center" wrapText="1"/>
    </xf>
    <xf numFmtId="3" fontId="8" fillId="2" borderId="0" xfId="0" applyNumberFormat="1" applyFont="1" applyFill="1" applyAlignment="1">
      <alignment horizontal="right"/>
    </xf>
    <xf numFmtId="0" fontId="43" fillId="4" borderId="21" xfId="0" applyFont="1" applyFill="1" applyBorder="1" applyAlignment="1">
      <alignment horizontal="center" vertical="center" wrapText="1"/>
    </xf>
    <xf numFmtId="0" fontId="43" fillId="4" borderId="22" xfId="0" applyFont="1" applyFill="1" applyBorder="1" applyAlignment="1">
      <alignment horizontal="center" vertical="center" wrapText="1"/>
    </xf>
    <xf numFmtId="0" fontId="43" fillId="4" borderId="23" xfId="0" applyFont="1" applyFill="1" applyBorder="1" applyAlignment="1">
      <alignment horizontal="center" vertical="center" wrapText="1"/>
    </xf>
    <xf numFmtId="0" fontId="52" fillId="4" borderId="6" xfId="0" applyFont="1" applyFill="1" applyBorder="1" applyAlignment="1">
      <alignment horizontal="center" vertical="center" wrapText="1"/>
    </xf>
    <xf numFmtId="0" fontId="43" fillId="4" borderId="24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left" vertical="center" wrapText="1"/>
    </xf>
    <xf numFmtId="164" fontId="42" fillId="0" borderId="0" xfId="0" applyNumberFormat="1" applyFont="1"/>
    <xf numFmtId="0" fontId="32" fillId="2" borderId="32" xfId="0" applyFont="1" applyFill="1" applyBorder="1" applyAlignment="1">
      <alignment horizontal="left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9" fillId="2" borderId="12" xfId="0" quotePrefix="1" applyFont="1" applyFill="1" applyBorder="1" applyAlignment="1">
      <alignment horizontal="left" vertical="center" wrapText="1"/>
    </xf>
    <xf numFmtId="4" fontId="8" fillId="2" borderId="10" xfId="0" applyNumberFormat="1" applyFont="1" applyFill="1" applyBorder="1" applyAlignment="1">
      <alignment vertical="center"/>
    </xf>
    <xf numFmtId="4" fontId="47" fillId="2" borderId="34" xfId="0" applyNumberFormat="1" applyFont="1" applyFill="1" applyBorder="1" applyAlignment="1">
      <alignment horizontal="right" vertical="center" wrapText="1"/>
    </xf>
    <xf numFmtId="4" fontId="47" fillId="2" borderId="35" xfId="0" applyNumberFormat="1" applyFont="1" applyFill="1" applyBorder="1" applyAlignment="1">
      <alignment horizontal="right" vertical="center" wrapText="1"/>
    </xf>
    <xf numFmtId="4" fontId="41" fillId="0" borderId="0" xfId="0" applyNumberFormat="1" applyFont="1"/>
    <xf numFmtId="0" fontId="9" fillId="2" borderId="13" xfId="0" quotePrefix="1" applyFont="1" applyFill="1" applyBorder="1" applyAlignment="1">
      <alignment horizontal="left" vertical="center"/>
    </xf>
    <xf numFmtId="0" fontId="32" fillId="2" borderId="36" xfId="0" applyFont="1" applyFill="1" applyBorder="1" applyAlignment="1">
      <alignment horizontal="left" vertical="center" wrapText="1"/>
    </xf>
    <xf numFmtId="4" fontId="53" fillId="2" borderId="3" xfId="2" applyNumberFormat="1" applyFont="1" applyFill="1" applyBorder="1" applyAlignment="1">
      <alignment horizontal="right"/>
    </xf>
    <xf numFmtId="4" fontId="53" fillId="2" borderId="7" xfId="2" applyNumberFormat="1" applyFont="1" applyFill="1" applyBorder="1" applyAlignment="1">
      <alignment horizontal="right"/>
    </xf>
    <xf numFmtId="0" fontId="47" fillId="2" borderId="27" xfId="0" applyFont="1" applyFill="1" applyBorder="1" applyAlignment="1">
      <alignment horizontal="left" vertical="center" wrapText="1"/>
    </xf>
    <xf numFmtId="0" fontId="47" fillId="2" borderId="27" xfId="0" applyFont="1" applyFill="1" applyBorder="1" applyAlignment="1">
      <alignment horizontal="left" vertical="center"/>
    </xf>
    <xf numFmtId="4" fontId="33" fillId="2" borderId="3" xfId="2" applyNumberFormat="1" applyFont="1" applyFill="1" applyBorder="1" applyAlignment="1">
      <alignment horizontal="right"/>
    </xf>
    <xf numFmtId="4" fontId="33" fillId="2" borderId="30" xfId="2" applyNumberFormat="1" applyFont="1" applyFill="1" applyBorder="1" applyAlignment="1">
      <alignment horizontal="right"/>
    </xf>
    <xf numFmtId="4" fontId="33" fillId="2" borderId="8" xfId="2" applyNumberFormat="1" applyFont="1" applyFill="1" applyBorder="1" applyAlignment="1">
      <alignment horizontal="right"/>
    </xf>
    <xf numFmtId="4" fontId="53" fillId="2" borderId="3" xfId="0" applyNumberFormat="1" applyFont="1" applyFill="1" applyBorder="1" applyAlignment="1">
      <alignment horizontal="right" vertical="center"/>
    </xf>
    <xf numFmtId="4" fontId="53" fillId="2" borderId="7" xfId="0" applyNumberFormat="1" applyFont="1" applyFill="1" applyBorder="1" applyAlignment="1">
      <alignment horizontal="right" vertical="center"/>
    </xf>
    <xf numFmtId="0" fontId="47" fillId="2" borderId="28" xfId="0" applyFont="1" applyFill="1" applyBorder="1" applyAlignment="1">
      <alignment horizontal="left" vertical="center"/>
    </xf>
    <xf numFmtId="4" fontId="47" fillId="2" borderId="17" xfId="0" applyNumberFormat="1" applyFont="1" applyFill="1" applyBorder="1" applyAlignment="1">
      <alignment horizontal="right" vertical="center"/>
    </xf>
    <xf numFmtId="4" fontId="55" fillId="0" borderId="8" xfId="0" applyNumberFormat="1" applyFont="1" applyBorder="1" applyAlignment="1">
      <alignment horizontal="right" vertical="center"/>
    </xf>
    <xf numFmtId="4" fontId="33" fillId="2" borderId="3" xfId="0" applyNumberFormat="1" applyFont="1" applyFill="1" applyBorder="1" applyAlignment="1">
      <alignment horizontal="right" vertical="center"/>
    </xf>
    <xf numFmtId="4" fontId="33" fillId="2" borderId="2" xfId="0" applyNumberFormat="1" applyFont="1" applyFill="1" applyBorder="1" applyAlignment="1">
      <alignment horizontal="right" vertical="center"/>
    </xf>
    <xf numFmtId="4" fontId="54" fillId="2" borderId="3" xfId="0" applyNumberFormat="1" applyFont="1" applyFill="1" applyBorder="1" applyAlignment="1">
      <alignment horizontal="right" vertical="center"/>
    </xf>
    <xf numFmtId="4" fontId="54" fillId="2" borderId="2" xfId="0" applyNumberFormat="1" applyFont="1" applyFill="1" applyBorder="1" applyAlignment="1">
      <alignment horizontal="right" vertical="center"/>
    </xf>
    <xf numFmtId="0" fontId="47" fillId="2" borderId="0" xfId="0" applyFont="1" applyFill="1" applyAlignment="1">
      <alignment horizontal="left" vertical="center"/>
    </xf>
    <xf numFmtId="0" fontId="47" fillId="2" borderId="0" xfId="0" applyFont="1" applyFill="1" applyAlignment="1">
      <alignment horizontal="left" vertical="center" wrapText="1"/>
    </xf>
    <xf numFmtId="4" fontId="47" fillId="2" borderId="0" xfId="0" applyNumberFormat="1" applyFont="1" applyFill="1" applyAlignment="1">
      <alignment horizontal="right" vertical="center"/>
    </xf>
    <xf numFmtId="4" fontId="55" fillId="0" borderId="0" xfId="0" applyNumberFormat="1" applyFont="1" applyAlignment="1">
      <alignment horizontal="right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4" fontId="56" fillId="2" borderId="1" xfId="0" applyNumberFormat="1" applyFont="1" applyFill="1" applyBorder="1" applyAlignment="1">
      <alignment horizontal="right"/>
    </xf>
    <xf numFmtId="4" fontId="56" fillId="2" borderId="1" xfId="2" applyNumberFormat="1" applyFont="1" applyFill="1" applyBorder="1" applyAlignment="1">
      <alignment horizontal="right"/>
    </xf>
    <xf numFmtId="4" fontId="33" fillId="2" borderId="7" xfId="2" applyNumberFormat="1" applyFont="1" applyFill="1" applyBorder="1" applyAlignment="1">
      <alignment horizontal="right"/>
    </xf>
    <xf numFmtId="4" fontId="33" fillId="2" borderId="7" xfId="0" applyNumberFormat="1" applyFont="1" applyFill="1" applyBorder="1" applyAlignment="1">
      <alignment horizontal="right" vertical="center"/>
    </xf>
    <xf numFmtId="4" fontId="33" fillId="0" borderId="7" xfId="0" applyNumberFormat="1" applyFont="1" applyBorder="1" applyAlignment="1">
      <alignment horizontal="right"/>
    </xf>
    <xf numFmtId="4" fontId="8" fillId="2" borderId="31" xfId="0" applyNumberFormat="1" applyFont="1" applyFill="1" applyBorder="1" applyAlignment="1">
      <alignment horizontal="right" vertical="center"/>
    </xf>
    <xf numFmtId="4" fontId="8" fillId="2" borderId="7" xfId="0" applyNumberFormat="1" applyFont="1" applyFill="1" applyBorder="1" applyAlignment="1">
      <alignment vertical="center"/>
    </xf>
    <xf numFmtId="4" fontId="8" fillId="2" borderId="7" xfId="0" applyNumberFormat="1" applyFont="1" applyFill="1" applyBorder="1" applyAlignment="1">
      <alignment horizontal="right" vertical="center"/>
    </xf>
    <xf numFmtId="0" fontId="24" fillId="0" borderId="8" xfId="0" applyFont="1" applyBorder="1"/>
    <xf numFmtId="0" fontId="24" fillId="0" borderId="0" xfId="0" applyFont="1"/>
    <xf numFmtId="0" fontId="10" fillId="4" borderId="24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2" fontId="0" fillId="0" borderId="0" xfId="0" applyNumberFormat="1"/>
    <xf numFmtId="4" fontId="35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0" fillId="3" borderId="1" xfId="0" quotePrefix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10" fillId="0" borderId="1" xfId="0" quotePrefix="1" applyFont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7" fillId="2" borderId="1" xfId="0" applyFont="1" applyFill="1" applyBorder="1" applyAlignment="1">
      <alignment horizontal="left" vertical="center" wrapText="1"/>
    </xf>
    <xf numFmtId="0" fontId="47" fillId="2" borderId="4" xfId="0" applyFont="1" applyFill="1" applyBorder="1" applyAlignment="1">
      <alignment horizontal="left" vertical="center" wrapText="1"/>
    </xf>
    <xf numFmtId="0" fontId="47" fillId="2" borderId="3" xfId="0" applyFont="1" applyFill="1" applyBorder="1" applyAlignment="1">
      <alignment horizontal="left" vertical="center" wrapText="1"/>
    </xf>
    <xf numFmtId="0" fontId="47" fillId="2" borderId="29" xfId="0" applyFont="1" applyFill="1" applyBorder="1" applyAlignment="1">
      <alignment horizontal="left" vertical="center" wrapText="1"/>
    </xf>
    <xf numFmtId="0" fontId="47" fillId="2" borderId="18" xfId="0" applyFont="1" applyFill="1" applyBorder="1" applyAlignment="1">
      <alignment horizontal="left" vertical="center" wrapText="1"/>
    </xf>
    <xf numFmtId="0" fontId="53" fillId="2" borderId="20" xfId="0" applyFont="1" applyFill="1" applyBorder="1" applyAlignment="1">
      <alignment horizontal="left" vertical="center" wrapText="1"/>
    </xf>
    <xf numFmtId="0" fontId="53" fillId="2" borderId="2" xfId="0" applyFont="1" applyFill="1" applyBorder="1" applyAlignment="1">
      <alignment horizontal="left" vertical="center" wrapText="1"/>
    </xf>
    <xf numFmtId="0" fontId="53" fillId="2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5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31" fillId="11" borderId="1" xfId="0" applyFont="1" applyFill="1" applyBorder="1" applyAlignment="1">
      <alignment horizontal="center" wrapText="1"/>
    </xf>
    <xf numFmtId="0" fontId="31" fillId="11" borderId="2" xfId="0" applyFont="1" applyFill="1" applyBorder="1" applyAlignment="1">
      <alignment horizontal="center" wrapText="1"/>
    </xf>
    <xf numFmtId="0" fontId="31" fillId="11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4" fontId="6" fillId="10" borderId="1" xfId="0" applyNumberFormat="1" applyFont="1" applyFill="1" applyBorder="1" applyAlignment="1">
      <alignment horizontal="center"/>
    </xf>
    <xf numFmtId="4" fontId="6" fillId="10" borderId="2" xfId="0" applyNumberFormat="1" applyFont="1" applyFill="1" applyBorder="1" applyAlignment="1">
      <alignment horizontal="center"/>
    </xf>
    <xf numFmtId="4" fontId="6" fillId="10" borderId="4" xfId="0" applyNumberFormat="1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 indent="1"/>
    </xf>
    <xf numFmtId="0" fontId="3" fillId="8" borderId="2" xfId="0" applyFont="1" applyFill="1" applyBorder="1" applyAlignment="1">
      <alignment horizontal="left" vertical="center" wrapText="1" indent="1"/>
    </xf>
    <xf numFmtId="0" fontId="3" fillId="8" borderId="4" xfId="0" applyFont="1" applyFill="1" applyBorder="1" applyAlignment="1">
      <alignment horizontal="left" vertical="center" wrapText="1" inden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 indent="1"/>
    </xf>
    <xf numFmtId="0" fontId="6" fillId="8" borderId="2" xfId="0" applyFont="1" applyFill="1" applyBorder="1" applyAlignment="1">
      <alignment horizontal="left" vertical="center" wrapText="1" indent="1"/>
    </xf>
    <xf numFmtId="0" fontId="6" fillId="8" borderId="4" xfId="0" applyFont="1" applyFill="1" applyBorder="1" applyAlignment="1">
      <alignment horizontal="left" vertical="center" wrapText="1" indent="1"/>
    </xf>
    <xf numFmtId="0" fontId="31" fillId="10" borderId="2" xfId="0" applyFont="1" applyFill="1" applyBorder="1" applyAlignment="1">
      <alignment horizontal="center" wrapText="1"/>
    </xf>
    <xf numFmtId="0" fontId="31" fillId="10" borderId="4" xfId="0" applyFont="1" applyFill="1" applyBorder="1" applyAlignment="1">
      <alignment horizont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 indent="1"/>
    </xf>
    <xf numFmtId="0" fontId="10" fillId="6" borderId="2" xfId="0" applyFont="1" applyFill="1" applyBorder="1" applyAlignment="1">
      <alignment horizontal="left" vertical="center" wrapText="1" indent="1"/>
    </xf>
    <xf numFmtId="0" fontId="10" fillId="6" borderId="4" xfId="0" applyFont="1" applyFill="1" applyBorder="1" applyAlignment="1">
      <alignment horizontal="left" vertical="center" wrapText="1" indent="1"/>
    </xf>
    <xf numFmtId="0" fontId="31" fillId="10" borderId="1" xfId="0" applyFont="1" applyFill="1" applyBorder="1" applyAlignment="1">
      <alignment horizontal="center" vertical="center"/>
    </xf>
    <xf numFmtId="0" fontId="31" fillId="10" borderId="2" xfId="0" applyFont="1" applyFill="1" applyBorder="1" applyAlignment="1">
      <alignment horizontal="center" vertical="center"/>
    </xf>
    <xf numFmtId="0" fontId="31" fillId="10" borderId="4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2" fillId="17" borderId="2" xfId="0" applyFont="1" applyFill="1" applyBorder="1" applyAlignment="1">
      <alignment horizontal="center" vertical="center" wrapText="1"/>
    </xf>
    <xf numFmtId="0" fontId="2" fillId="17" borderId="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 indent="1"/>
    </xf>
    <xf numFmtId="0" fontId="6" fillId="7" borderId="2" xfId="0" applyFont="1" applyFill="1" applyBorder="1" applyAlignment="1">
      <alignment horizontal="left" vertical="center" wrapText="1" indent="1"/>
    </xf>
    <xf numFmtId="0" fontId="6" fillId="7" borderId="4" xfId="0" applyFont="1" applyFill="1" applyBorder="1" applyAlignment="1">
      <alignment horizontal="left" vertical="center" wrapText="1" indent="1"/>
    </xf>
    <xf numFmtId="0" fontId="17" fillId="2" borderId="1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14" borderId="2" xfId="0" applyFont="1" applyFill="1" applyBorder="1" applyAlignment="1">
      <alignment horizontal="center" vertical="center" wrapText="1"/>
    </xf>
    <xf numFmtId="0" fontId="6" fillId="18" borderId="1" xfId="0" applyFont="1" applyFill="1" applyBorder="1" applyAlignment="1">
      <alignment horizontal="center" vertical="center" wrapText="1"/>
    </xf>
    <xf numFmtId="0" fontId="6" fillId="18" borderId="2" xfId="0" applyFont="1" applyFill="1" applyBorder="1" applyAlignment="1">
      <alignment horizontal="center" vertical="center" wrapText="1"/>
    </xf>
    <xf numFmtId="0" fontId="6" fillId="18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horizontal="center" wrapText="1"/>
    </xf>
    <xf numFmtId="0" fontId="31" fillId="11" borderId="1" xfId="0" applyFont="1" applyFill="1" applyBorder="1" applyAlignment="1">
      <alignment horizontal="center" vertical="center"/>
    </xf>
    <xf numFmtId="0" fontId="31" fillId="11" borderId="2" xfId="0" applyFont="1" applyFill="1" applyBorder="1" applyAlignment="1">
      <alignment horizontal="center" vertical="center"/>
    </xf>
    <xf numFmtId="0" fontId="31" fillId="11" borderId="4" xfId="0" applyFont="1" applyFill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 wrapText="1"/>
    </xf>
    <xf numFmtId="0" fontId="6" fillId="19" borderId="2" xfId="0" applyFont="1" applyFill="1" applyBorder="1" applyAlignment="1">
      <alignment horizontal="center" vertical="center" wrapText="1"/>
    </xf>
    <xf numFmtId="0" fontId="6" fillId="19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21" borderId="2" xfId="0" applyFont="1" applyFill="1" applyBorder="1" applyAlignment="1">
      <alignment horizontal="center" vertical="center"/>
    </xf>
    <xf numFmtId="0" fontId="3" fillId="21" borderId="4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left" vertical="center" wrapText="1"/>
    </xf>
    <xf numFmtId="0" fontId="6" fillId="10" borderId="2" xfId="0" applyFont="1" applyFill="1" applyBorder="1" applyAlignment="1">
      <alignment horizontal="left" vertical="center" wrapText="1"/>
    </xf>
    <xf numFmtId="0" fontId="6" fillId="10" borderId="4" xfId="0" applyFont="1" applyFill="1" applyBorder="1" applyAlignment="1">
      <alignment horizontal="left" vertical="center" wrapText="1"/>
    </xf>
  </cellXfs>
  <cellStyles count="4">
    <cellStyle name="Normal" xfId="1"/>
    <cellStyle name="Normalno" xfId="0" builtinId="0"/>
    <cellStyle name="Valuta" xfId="2" builtinId="4"/>
    <cellStyle name="Valuta 2" xfId="3"/>
  </cellStyles>
  <dxfs count="0"/>
  <tableStyles count="0" defaultTableStyle="TableStyleMedium2" defaultPivotStyle="PivotStyleLight16"/>
  <colors>
    <mruColors>
      <color rgb="FF0066FF"/>
      <color rgb="FF007F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16" workbookViewId="0">
      <selection activeCell="H8" sqref="H8"/>
    </sheetView>
  </sheetViews>
  <sheetFormatPr defaultRowHeight="15" x14ac:dyDescent="0.25"/>
  <cols>
    <col min="5" max="5" width="20.28515625" customWidth="1"/>
    <col min="6" max="6" width="19" customWidth="1"/>
    <col min="7" max="7" width="20.28515625" bestFit="1" customWidth="1"/>
  </cols>
  <sheetData>
    <row r="1" spans="1:7" ht="51.75" customHeight="1" x14ac:dyDescent="0.25">
      <c r="A1" s="453" t="s">
        <v>218</v>
      </c>
      <c r="B1" s="453"/>
      <c r="C1" s="453"/>
      <c r="D1" s="453"/>
      <c r="E1" s="453"/>
      <c r="F1" s="453"/>
      <c r="G1" s="453"/>
    </row>
    <row r="2" spans="1:7" ht="18" customHeight="1" x14ac:dyDescent="0.25">
      <c r="A2" s="4"/>
      <c r="B2" s="4"/>
      <c r="C2" s="4"/>
      <c r="D2" s="4"/>
      <c r="E2" s="4"/>
      <c r="F2" s="4"/>
      <c r="G2" s="4"/>
    </row>
    <row r="3" spans="1:7" ht="15.75" customHeight="1" x14ac:dyDescent="0.25">
      <c r="A3" s="453" t="s">
        <v>17</v>
      </c>
      <c r="B3" s="453"/>
      <c r="C3" s="453"/>
      <c r="D3" s="453"/>
      <c r="E3" s="453"/>
      <c r="F3" s="453"/>
      <c r="G3" s="454"/>
    </row>
    <row r="4" spans="1:7" ht="18" x14ac:dyDescent="0.25">
      <c r="A4" s="4"/>
      <c r="B4" s="4"/>
      <c r="C4" s="4"/>
      <c r="D4" s="4"/>
      <c r="E4" s="4"/>
      <c r="F4" s="4"/>
      <c r="G4" s="5"/>
    </row>
    <row r="5" spans="1:7" ht="18" customHeight="1" x14ac:dyDescent="0.25">
      <c r="A5" s="453" t="s">
        <v>21</v>
      </c>
      <c r="B5" s="455"/>
      <c r="C5" s="455"/>
      <c r="D5" s="455"/>
      <c r="E5" s="455"/>
      <c r="F5" s="455"/>
      <c r="G5" s="455"/>
    </row>
    <row r="6" spans="1:7" ht="18" x14ac:dyDescent="0.25">
      <c r="A6" s="1"/>
      <c r="B6" s="2"/>
      <c r="C6" s="2"/>
      <c r="D6" s="2"/>
      <c r="E6" s="6"/>
      <c r="F6" s="299"/>
      <c r="G6" s="299"/>
    </row>
    <row r="7" spans="1:7" x14ac:dyDescent="0.25">
      <c r="A7" s="12"/>
      <c r="B7" s="13"/>
      <c r="C7" s="13"/>
      <c r="D7" s="14"/>
      <c r="E7" s="15"/>
      <c r="F7" s="300" t="s">
        <v>192</v>
      </c>
      <c r="G7" s="300" t="s">
        <v>212</v>
      </c>
    </row>
    <row r="8" spans="1:7" ht="15" customHeight="1" x14ac:dyDescent="0.25">
      <c r="A8" s="460" t="s">
        <v>0</v>
      </c>
      <c r="B8" s="457"/>
      <c r="C8" s="457"/>
      <c r="D8" s="457"/>
      <c r="E8" s="461"/>
      <c r="F8" s="312">
        <f t="shared" ref="F8:G8" si="0">F9+F10</f>
        <v>632928.01</v>
      </c>
      <c r="G8" s="312">
        <f t="shared" si="0"/>
        <v>770825.92</v>
      </c>
    </row>
    <row r="9" spans="1:7" ht="15" customHeight="1" x14ac:dyDescent="0.25">
      <c r="A9" s="462" t="s">
        <v>193</v>
      </c>
      <c r="B9" s="459"/>
      <c r="C9" s="459"/>
      <c r="D9" s="459"/>
      <c r="E9" s="463"/>
      <c r="F9" s="242">
        <v>632928.01</v>
      </c>
      <c r="G9" s="242">
        <v>770825.92</v>
      </c>
    </row>
    <row r="10" spans="1:7" x14ac:dyDescent="0.25">
      <c r="A10" s="464" t="s">
        <v>194</v>
      </c>
      <c r="B10" s="463"/>
      <c r="C10" s="463"/>
      <c r="D10" s="463"/>
      <c r="E10" s="463"/>
      <c r="F10" s="242"/>
      <c r="G10" s="242"/>
    </row>
    <row r="11" spans="1:7" x14ac:dyDescent="0.25">
      <c r="A11" s="16" t="s">
        <v>1</v>
      </c>
      <c r="B11" s="297"/>
      <c r="C11" s="297"/>
      <c r="D11" s="297"/>
      <c r="E11" s="297"/>
      <c r="F11" s="312">
        <f t="shared" ref="F11:G11" si="1">F12+F13</f>
        <v>632928.01</v>
      </c>
      <c r="G11" s="312">
        <f t="shared" si="1"/>
        <v>770825.91999999993</v>
      </c>
    </row>
    <row r="12" spans="1:7" ht="15" customHeight="1" x14ac:dyDescent="0.25">
      <c r="A12" s="458" t="s">
        <v>195</v>
      </c>
      <c r="B12" s="459"/>
      <c r="C12" s="459"/>
      <c r="D12" s="459"/>
      <c r="E12" s="459"/>
      <c r="F12" s="242">
        <v>632928.01</v>
      </c>
      <c r="G12" s="242">
        <v>756505.72</v>
      </c>
    </row>
    <row r="13" spans="1:7" x14ac:dyDescent="0.25">
      <c r="A13" s="464" t="s">
        <v>196</v>
      </c>
      <c r="B13" s="463"/>
      <c r="C13" s="463"/>
      <c r="D13" s="463"/>
      <c r="E13" s="463"/>
      <c r="F13" s="242"/>
      <c r="G13" s="242">
        <v>14320.2</v>
      </c>
    </row>
    <row r="14" spans="1:7" ht="15.75" customHeight="1" x14ac:dyDescent="0.25">
      <c r="A14" s="456" t="s">
        <v>2</v>
      </c>
      <c r="B14" s="457"/>
      <c r="C14" s="457"/>
      <c r="D14" s="457"/>
      <c r="E14" s="457"/>
      <c r="F14" s="312">
        <f t="shared" ref="F14:G14" si="2">F8-F11</f>
        <v>0</v>
      </c>
      <c r="G14" s="312">
        <f t="shared" si="2"/>
        <v>0</v>
      </c>
    </row>
    <row r="15" spans="1:7" ht="18" x14ac:dyDescent="0.25">
      <c r="A15" s="4"/>
      <c r="B15" s="7"/>
      <c r="C15" s="7"/>
      <c r="D15" s="7"/>
      <c r="E15" s="7"/>
      <c r="F15" s="3"/>
      <c r="G15" s="3"/>
    </row>
    <row r="16" spans="1:7" ht="18" customHeight="1" x14ac:dyDescent="0.25">
      <c r="A16" s="453"/>
      <c r="B16" s="455"/>
      <c r="C16" s="455"/>
      <c r="D16" s="455"/>
      <c r="E16" s="455"/>
      <c r="F16" s="455"/>
      <c r="G16" s="455"/>
    </row>
    <row r="17" spans="1:7" ht="3.75" customHeight="1" x14ac:dyDescent="0.25">
      <c r="A17" s="4"/>
      <c r="B17" s="7"/>
      <c r="C17" s="7"/>
      <c r="D17" s="7"/>
      <c r="E17" s="7"/>
      <c r="F17" s="3"/>
      <c r="G17" s="3"/>
    </row>
    <row r="18" spans="1:7" x14ac:dyDescent="0.25">
      <c r="A18" s="12"/>
      <c r="B18" s="13"/>
      <c r="C18" s="13"/>
      <c r="D18" s="14"/>
      <c r="E18" s="15"/>
      <c r="F18" s="300"/>
      <c r="G18" s="300"/>
    </row>
    <row r="19" spans="1:7" x14ac:dyDescent="0.25">
      <c r="A19" s="464"/>
      <c r="B19" s="463"/>
      <c r="C19" s="463"/>
      <c r="D19" s="463"/>
      <c r="E19" s="463"/>
      <c r="F19" s="242"/>
      <c r="G19" s="242"/>
    </row>
    <row r="20" spans="1:7" x14ac:dyDescent="0.25">
      <c r="A20" s="464"/>
      <c r="B20" s="463"/>
      <c r="C20" s="463"/>
      <c r="D20" s="463"/>
      <c r="E20" s="463"/>
      <c r="F20" s="242"/>
      <c r="G20" s="242"/>
    </row>
    <row r="21" spans="1:7" ht="11.25" customHeight="1" x14ac:dyDescent="0.25">
      <c r="A21" s="456"/>
      <c r="B21" s="457"/>
      <c r="C21" s="457"/>
      <c r="D21" s="457"/>
      <c r="E21" s="457"/>
      <c r="F21" s="312"/>
      <c r="G21" s="312"/>
    </row>
    <row r="22" spans="1:7" ht="15" customHeight="1" x14ac:dyDescent="0.25">
      <c r="A22" s="456"/>
      <c r="B22" s="457"/>
      <c r="C22" s="457"/>
      <c r="D22" s="457"/>
      <c r="E22" s="457"/>
      <c r="F22" s="312"/>
      <c r="G22" s="312"/>
    </row>
    <row r="23" spans="1:7" ht="8.25" customHeight="1" x14ac:dyDescent="0.25">
      <c r="A23" s="9"/>
      <c r="B23" s="7"/>
      <c r="C23" s="7"/>
      <c r="D23" s="7"/>
      <c r="E23" s="7"/>
      <c r="F23" s="3"/>
      <c r="G23" s="3"/>
    </row>
    <row r="24" spans="1:7" ht="15.75" customHeight="1" x14ac:dyDescent="0.25">
      <c r="A24" s="453"/>
      <c r="B24" s="455"/>
      <c r="C24" s="455"/>
      <c r="D24" s="455"/>
      <c r="E24" s="455"/>
      <c r="F24" s="455"/>
      <c r="G24" s="455"/>
    </row>
    <row r="25" spans="1:7" ht="15.75" x14ac:dyDescent="0.25">
      <c r="A25" s="295"/>
      <c r="B25" s="296"/>
      <c r="C25" s="296"/>
      <c r="D25" s="296"/>
      <c r="E25" s="296"/>
      <c r="F25" s="296"/>
      <c r="G25" s="296"/>
    </row>
    <row r="26" spans="1:7" ht="29.25" customHeight="1" x14ac:dyDescent="0.25">
      <c r="A26" s="12"/>
      <c r="B26" s="13"/>
      <c r="C26" s="13"/>
      <c r="D26" s="14"/>
      <c r="E26" s="15"/>
      <c r="F26" s="300"/>
      <c r="G26" s="300"/>
    </row>
    <row r="27" spans="1:7" x14ac:dyDescent="0.25">
      <c r="A27" s="465"/>
      <c r="B27" s="466"/>
      <c r="C27" s="466"/>
      <c r="D27" s="466"/>
      <c r="E27" s="467"/>
      <c r="F27" s="313"/>
      <c r="G27" s="313"/>
    </row>
    <row r="28" spans="1:7" x14ac:dyDescent="0.25">
      <c r="A28" s="456"/>
      <c r="B28" s="457"/>
      <c r="C28" s="457"/>
      <c r="D28" s="457"/>
      <c r="E28" s="457"/>
      <c r="F28" s="315"/>
      <c r="G28" s="315"/>
    </row>
    <row r="29" spans="1:7" ht="25.5" customHeight="1" x14ac:dyDescent="0.25">
      <c r="A29" s="460"/>
      <c r="B29" s="472"/>
      <c r="C29" s="472"/>
      <c r="D29" s="472"/>
      <c r="E29" s="473"/>
      <c r="F29" s="315"/>
      <c r="G29" s="315"/>
    </row>
    <row r="30" spans="1:7" ht="15.75" x14ac:dyDescent="0.25">
      <c r="A30" s="301"/>
      <c r="B30" s="302"/>
      <c r="C30" s="302"/>
      <c r="D30" s="302"/>
      <c r="E30" s="302"/>
      <c r="F30" s="302"/>
      <c r="G30" s="302"/>
    </row>
    <row r="31" spans="1:7" ht="15.75" x14ac:dyDescent="0.25">
      <c r="A31" s="474"/>
      <c r="B31" s="474"/>
      <c r="C31" s="474"/>
      <c r="D31" s="474"/>
      <c r="E31" s="474"/>
      <c r="F31" s="474"/>
      <c r="G31" s="474"/>
    </row>
    <row r="32" spans="1:7" ht="18" x14ac:dyDescent="0.25">
      <c r="A32" s="303"/>
      <c r="B32" s="304"/>
      <c r="C32" s="304"/>
      <c r="D32" s="304"/>
      <c r="E32" s="304"/>
      <c r="F32" s="305"/>
      <c r="G32" s="305"/>
    </row>
    <row r="33" spans="1:7" x14ac:dyDescent="0.25">
      <c r="A33" s="306"/>
      <c r="B33" s="307"/>
      <c r="C33" s="307"/>
      <c r="D33" s="308"/>
      <c r="E33" s="309"/>
      <c r="F33" s="310"/>
      <c r="G33" s="310"/>
    </row>
    <row r="34" spans="1:7" x14ac:dyDescent="0.25">
      <c r="A34" s="465"/>
      <c r="B34" s="466"/>
      <c r="C34" s="466"/>
      <c r="D34" s="466"/>
      <c r="E34" s="467"/>
      <c r="F34" s="313"/>
      <c r="G34" s="313"/>
    </row>
    <row r="35" spans="1:7" ht="24" customHeight="1" x14ac:dyDescent="0.25">
      <c r="A35" s="465"/>
      <c r="B35" s="466"/>
      <c r="C35" s="466"/>
      <c r="D35" s="466"/>
      <c r="E35" s="467"/>
      <c r="F35" s="313"/>
      <c r="G35" s="313"/>
    </row>
    <row r="36" spans="1:7" x14ac:dyDescent="0.25">
      <c r="A36" s="465"/>
      <c r="B36" s="468"/>
      <c r="C36" s="468"/>
      <c r="D36" s="468"/>
      <c r="E36" s="469"/>
      <c r="F36" s="313"/>
      <c r="G36" s="313"/>
    </row>
    <row r="37" spans="1:7" x14ac:dyDescent="0.25">
      <c r="A37" s="456"/>
      <c r="B37" s="457"/>
      <c r="C37" s="457"/>
      <c r="D37" s="457"/>
      <c r="E37" s="457"/>
      <c r="F37" s="314"/>
      <c r="G37" s="314"/>
    </row>
    <row r="39" spans="1:7" ht="31.5" customHeight="1" x14ac:dyDescent="0.25">
      <c r="A39" s="470"/>
      <c r="B39" s="471"/>
      <c r="C39" s="471"/>
      <c r="D39" s="471"/>
      <c r="E39" s="471"/>
      <c r="F39" s="471"/>
      <c r="G39" s="471"/>
    </row>
  </sheetData>
  <mergeCells count="24">
    <mergeCell ref="A35:E35"/>
    <mergeCell ref="A36:E36"/>
    <mergeCell ref="A37:E37"/>
    <mergeCell ref="A39:G39"/>
    <mergeCell ref="A27:E27"/>
    <mergeCell ref="A28:E28"/>
    <mergeCell ref="A29:E29"/>
    <mergeCell ref="A31:G31"/>
    <mergeCell ref="A34:E34"/>
    <mergeCell ref="A24:G24"/>
    <mergeCell ref="A12:E12"/>
    <mergeCell ref="A8:E8"/>
    <mergeCell ref="A9:E9"/>
    <mergeCell ref="A10:E10"/>
    <mergeCell ref="A13:E13"/>
    <mergeCell ref="A14:E14"/>
    <mergeCell ref="A16:G16"/>
    <mergeCell ref="A19:E19"/>
    <mergeCell ref="A20:E20"/>
    <mergeCell ref="A1:G1"/>
    <mergeCell ref="A3:G3"/>
    <mergeCell ref="A5:G5"/>
    <mergeCell ref="A21:E21"/>
    <mergeCell ref="A22:E22"/>
  </mergeCells>
  <phoneticPr fontId="28" type="noConversion"/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4"/>
  <sheetViews>
    <sheetView topLeftCell="A13" workbookViewId="0">
      <selection activeCell="I17" sqref="I17"/>
    </sheetView>
  </sheetViews>
  <sheetFormatPr defaultRowHeight="15" x14ac:dyDescent="0.25"/>
  <cols>
    <col min="1" max="1" width="11.5703125" customWidth="1"/>
    <col min="2" max="2" width="12.140625" customWidth="1"/>
    <col min="3" max="3" width="33.140625" customWidth="1"/>
    <col min="4" max="4" width="18.42578125" customWidth="1"/>
    <col min="5" max="5" width="16.85546875" bestFit="1" customWidth="1"/>
    <col min="6" max="6" width="10.140625" bestFit="1" customWidth="1"/>
    <col min="7" max="7" width="9.5703125" bestFit="1" customWidth="1"/>
  </cols>
  <sheetData>
    <row r="2" spans="1:7" ht="60" customHeight="1" x14ac:dyDescent="0.25">
      <c r="A2" s="453" t="s">
        <v>219</v>
      </c>
      <c r="B2" s="453"/>
      <c r="C2" s="453"/>
      <c r="D2" s="453"/>
      <c r="E2" s="453"/>
      <c r="F2" s="453"/>
      <c r="G2" s="453"/>
    </row>
    <row r="3" spans="1:7" ht="18" x14ac:dyDescent="0.25">
      <c r="A3" s="4"/>
      <c r="B3" s="4"/>
      <c r="C3" s="4"/>
      <c r="D3" s="4"/>
    </row>
    <row r="4" spans="1:7" ht="15.75" x14ac:dyDescent="0.25">
      <c r="A4" s="453" t="s">
        <v>17</v>
      </c>
      <c r="B4" s="453"/>
      <c r="C4" s="453"/>
      <c r="D4" s="454"/>
    </row>
    <row r="5" spans="1:7" ht="18" x14ac:dyDescent="0.25">
      <c r="A5" s="4"/>
      <c r="B5" s="4"/>
      <c r="C5" s="4"/>
      <c r="D5" s="5"/>
    </row>
    <row r="6" spans="1:7" ht="15.75" x14ac:dyDescent="0.25">
      <c r="A6" s="453" t="s">
        <v>4</v>
      </c>
      <c r="B6" s="455"/>
      <c r="C6" s="455"/>
      <c r="D6" s="455"/>
    </row>
    <row r="7" spans="1:7" ht="18" x14ac:dyDescent="0.25">
      <c r="A7" s="4"/>
      <c r="B7" s="4"/>
      <c r="C7" s="4"/>
      <c r="D7" s="5"/>
    </row>
    <row r="8" spans="1:7" ht="15.75" x14ac:dyDescent="0.25">
      <c r="A8" s="453" t="s">
        <v>201</v>
      </c>
      <c r="B8" s="483"/>
      <c r="C8" s="483"/>
      <c r="D8" s="483"/>
    </row>
    <row r="9" spans="1:7" ht="18.75" thickBot="1" x14ac:dyDescent="0.3">
      <c r="A9" s="4"/>
      <c r="B9" s="4"/>
      <c r="C9" s="4"/>
      <c r="D9" s="5"/>
    </row>
    <row r="10" spans="1:7" ht="16.5" x14ac:dyDescent="0.25">
      <c r="A10" s="401" t="s">
        <v>5</v>
      </c>
      <c r="B10" s="402" t="s">
        <v>6</v>
      </c>
      <c r="C10" s="403" t="s">
        <v>3</v>
      </c>
      <c r="D10" s="404" t="s">
        <v>197</v>
      </c>
      <c r="E10" s="405" t="s">
        <v>213</v>
      </c>
    </row>
    <row r="11" spans="1:7" x14ac:dyDescent="0.25">
      <c r="A11" s="367"/>
      <c r="B11" s="178"/>
      <c r="C11" s="177"/>
      <c r="D11" s="179" t="s">
        <v>158</v>
      </c>
      <c r="E11" s="368" t="s">
        <v>158</v>
      </c>
    </row>
    <row r="12" spans="1:7" ht="20.25" x14ac:dyDescent="0.25">
      <c r="A12" s="484" t="s">
        <v>0</v>
      </c>
      <c r="B12" s="484"/>
      <c r="C12" s="484"/>
      <c r="D12" s="424">
        <f>D13+D19</f>
        <v>632928.01</v>
      </c>
      <c r="E12" s="425">
        <f t="shared" ref="E12" si="0">E13+E19</f>
        <v>770825.48</v>
      </c>
      <c r="F12" s="110"/>
      <c r="G12" s="451"/>
    </row>
    <row r="13" spans="1:7" ht="18" x14ac:dyDescent="0.25">
      <c r="A13" s="406">
        <v>6</v>
      </c>
      <c r="B13" s="477" t="s">
        <v>8</v>
      </c>
      <c r="C13" s="477"/>
      <c r="D13" s="359">
        <f>D14+D15+D16+D17+D18</f>
        <v>632928.01</v>
      </c>
      <c r="E13" s="369">
        <f t="shared" ref="E13" si="1">E14+E15+E16+E17+E18</f>
        <v>770825.48</v>
      </c>
      <c r="F13" s="110"/>
      <c r="G13" s="451"/>
    </row>
    <row r="14" spans="1:7" ht="45" x14ac:dyDescent="0.25">
      <c r="A14" s="370"/>
      <c r="B14" s="175">
        <v>63</v>
      </c>
      <c r="C14" s="166" t="s">
        <v>22</v>
      </c>
      <c r="D14" s="429">
        <v>556299.56000000006</v>
      </c>
      <c r="E14" s="442">
        <v>676377.1</v>
      </c>
      <c r="F14" s="110"/>
      <c r="G14" s="451"/>
    </row>
    <row r="15" spans="1:7" x14ac:dyDescent="0.25">
      <c r="A15" s="371"/>
      <c r="B15" s="167">
        <v>64</v>
      </c>
      <c r="C15" s="169" t="s">
        <v>150</v>
      </c>
      <c r="D15" s="430">
        <v>0</v>
      </c>
      <c r="E15" s="443">
        <v>0</v>
      </c>
      <c r="F15" s="110"/>
      <c r="G15" s="451"/>
    </row>
    <row r="16" spans="1:7" ht="28.5" x14ac:dyDescent="0.25">
      <c r="A16" s="372"/>
      <c r="B16" s="167">
        <v>65</v>
      </c>
      <c r="C16" s="172" t="s">
        <v>151</v>
      </c>
      <c r="D16" s="431">
        <v>36860.449999999997</v>
      </c>
      <c r="E16" s="429">
        <v>45205</v>
      </c>
      <c r="F16" s="110"/>
      <c r="G16" s="451"/>
    </row>
    <row r="17" spans="1:7" ht="28.5" x14ac:dyDescent="0.25">
      <c r="A17" s="371"/>
      <c r="B17" s="167">
        <v>66</v>
      </c>
      <c r="C17" s="172" t="s">
        <v>154</v>
      </c>
      <c r="D17" s="432">
        <v>3000</v>
      </c>
      <c r="E17" s="442">
        <v>6200</v>
      </c>
      <c r="F17" s="110"/>
      <c r="G17" s="451"/>
    </row>
    <row r="18" spans="1:7" ht="45" x14ac:dyDescent="0.25">
      <c r="A18" s="371"/>
      <c r="B18" s="167">
        <v>67</v>
      </c>
      <c r="C18" s="166" t="s">
        <v>23</v>
      </c>
      <c r="D18" s="429">
        <v>36768</v>
      </c>
      <c r="E18" s="442">
        <v>43043.38</v>
      </c>
      <c r="F18" s="110"/>
      <c r="G18" s="451"/>
    </row>
    <row r="19" spans="1:7" ht="30.75" customHeight="1" thickBot="1" x14ac:dyDescent="0.3">
      <c r="A19" s="426">
        <v>7</v>
      </c>
      <c r="B19" s="478" t="s">
        <v>10</v>
      </c>
      <c r="C19" s="479"/>
      <c r="D19" s="427">
        <v>0</v>
      </c>
      <c r="E19" s="428">
        <v>0</v>
      </c>
      <c r="F19" s="110"/>
      <c r="G19" s="451"/>
    </row>
    <row r="20" spans="1:7" ht="30.75" customHeight="1" x14ac:dyDescent="0.25">
      <c r="A20" s="433"/>
      <c r="B20" s="434"/>
      <c r="C20" s="434"/>
      <c r="D20" s="435"/>
      <c r="E20" s="436"/>
      <c r="F20" s="110"/>
      <c r="G20" s="451"/>
    </row>
    <row r="21" spans="1:7" x14ac:dyDescent="0.25">
      <c r="F21" s="110"/>
      <c r="G21" s="451"/>
    </row>
    <row r="22" spans="1:7" ht="15.75" x14ac:dyDescent="0.25">
      <c r="A22" s="453" t="s">
        <v>202</v>
      </c>
      <c r="B22" s="483"/>
      <c r="C22" s="483"/>
      <c r="D22" s="483"/>
      <c r="F22" s="110"/>
      <c r="G22" s="451"/>
    </row>
    <row r="23" spans="1:7" ht="18.75" thickBot="1" x14ac:dyDescent="0.3">
      <c r="A23" s="4"/>
      <c r="B23" s="4"/>
      <c r="C23" s="4"/>
      <c r="D23" s="5"/>
      <c r="F23" s="110"/>
      <c r="G23" s="451"/>
    </row>
    <row r="24" spans="1:7" ht="36" x14ac:dyDescent="0.25">
      <c r="A24" s="364" t="s">
        <v>5</v>
      </c>
      <c r="B24" s="365" t="s">
        <v>6</v>
      </c>
      <c r="C24" s="366" t="s">
        <v>12</v>
      </c>
      <c r="D24" s="363" t="s">
        <v>197</v>
      </c>
      <c r="E24" s="405" t="s">
        <v>213</v>
      </c>
      <c r="F24" s="110"/>
      <c r="G24" s="451"/>
    </row>
    <row r="25" spans="1:7" x14ac:dyDescent="0.25">
      <c r="A25" s="373"/>
      <c r="B25" s="8"/>
      <c r="C25" s="8"/>
      <c r="D25" s="8" t="s">
        <v>158</v>
      </c>
      <c r="E25" s="374" t="s">
        <v>158</v>
      </c>
      <c r="F25" s="110"/>
      <c r="G25" s="451"/>
    </row>
    <row r="26" spans="1:7" ht="20.25" x14ac:dyDescent="0.3">
      <c r="A26" s="480" t="s">
        <v>1</v>
      </c>
      <c r="B26" s="481"/>
      <c r="C26" s="482"/>
      <c r="D26" s="417">
        <f>D27+D33</f>
        <v>632928.01</v>
      </c>
      <c r="E26" s="418">
        <f t="shared" ref="E26" si="2">E27+E33</f>
        <v>770825.91999999993</v>
      </c>
      <c r="F26" s="110"/>
      <c r="G26" s="451"/>
    </row>
    <row r="27" spans="1:7" ht="18" x14ac:dyDescent="0.25">
      <c r="A27" s="419">
        <v>3</v>
      </c>
      <c r="B27" s="475" t="s">
        <v>13</v>
      </c>
      <c r="C27" s="476"/>
      <c r="D27" s="360">
        <f>D28+D29+D30+D31+D32</f>
        <v>622978.01</v>
      </c>
      <c r="E27" s="375">
        <f t="shared" ref="E27" si="3">E28+E29+E30+E31+E32</f>
        <v>756505.72</v>
      </c>
      <c r="F27" s="110"/>
      <c r="G27" s="451"/>
    </row>
    <row r="28" spans="1:7" x14ac:dyDescent="0.25">
      <c r="A28" s="370"/>
      <c r="B28" s="362">
        <v>31</v>
      </c>
      <c r="C28" s="175" t="s">
        <v>14</v>
      </c>
      <c r="D28" s="421">
        <v>533518.23</v>
      </c>
      <c r="E28" s="441">
        <v>656422.15</v>
      </c>
      <c r="F28" s="110"/>
      <c r="G28" s="451"/>
    </row>
    <row r="29" spans="1:7" x14ac:dyDescent="0.25">
      <c r="A29" s="371"/>
      <c r="B29" s="173">
        <v>32</v>
      </c>
      <c r="C29" s="167" t="s">
        <v>20</v>
      </c>
      <c r="D29" s="421">
        <v>77076.75</v>
      </c>
      <c r="E29" s="421">
        <v>87529.56</v>
      </c>
      <c r="F29" s="110"/>
      <c r="G29" s="451"/>
    </row>
    <row r="30" spans="1:7" x14ac:dyDescent="0.25">
      <c r="A30" s="371"/>
      <c r="B30" s="173">
        <v>34</v>
      </c>
      <c r="C30" s="168" t="s">
        <v>85</v>
      </c>
      <c r="D30" s="421">
        <v>780</v>
      </c>
      <c r="E30" s="441">
        <v>800</v>
      </c>
      <c r="F30" s="110"/>
      <c r="G30" s="451"/>
    </row>
    <row r="31" spans="1:7" ht="60" x14ac:dyDescent="0.25">
      <c r="A31" s="376"/>
      <c r="B31" s="173">
        <v>37</v>
      </c>
      <c r="C31" s="361" t="s">
        <v>159</v>
      </c>
      <c r="D31" s="421">
        <v>11357.3</v>
      </c>
      <c r="E31" s="441">
        <v>11493.08</v>
      </c>
      <c r="F31" s="110"/>
      <c r="G31" s="451"/>
    </row>
    <row r="32" spans="1:7" x14ac:dyDescent="0.25">
      <c r="A32" s="372"/>
      <c r="B32" s="173">
        <v>38</v>
      </c>
      <c r="C32" s="167" t="s">
        <v>203</v>
      </c>
      <c r="D32" s="421">
        <v>245.73</v>
      </c>
      <c r="E32" s="441">
        <v>260.93</v>
      </c>
      <c r="F32" s="110"/>
      <c r="G32" s="451"/>
    </row>
    <row r="33" spans="1:7" ht="42" customHeight="1" x14ac:dyDescent="0.25">
      <c r="A33" s="420">
        <v>4</v>
      </c>
      <c r="B33" s="475" t="s">
        <v>15</v>
      </c>
      <c r="C33" s="476"/>
      <c r="D33" s="360">
        <f>D34</f>
        <v>9950</v>
      </c>
      <c r="E33" s="375">
        <f t="shared" ref="E33" si="4">E34</f>
        <v>14320.2</v>
      </c>
      <c r="F33" s="110"/>
      <c r="G33" s="451"/>
    </row>
    <row r="34" spans="1:7" ht="45.75" thickBot="1" x14ac:dyDescent="0.3">
      <c r="A34" s="377"/>
      <c r="B34" s="378">
        <v>42</v>
      </c>
      <c r="C34" s="379" t="s">
        <v>24</v>
      </c>
      <c r="D34" s="422">
        <v>9950</v>
      </c>
      <c r="E34" s="423">
        <v>14320.2</v>
      </c>
      <c r="F34" s="110"/>
      <c r="G34" s="451"/>
    </row>
  </sheetData>
  <mergeCells count="11">
    <mergeCell ref="A4:D4"/>
    <mergeCell ref="A6:D6"/>
    <mergeCell ref="A8:D8"/>
    <mergeCell ref="A12:C12"/>
    <mergeCell ref="A2:G2"/>
    <mergeCell ref="B33:C33"/>
    <mergeCell ref="B27:C27"/>
    <mergeCell ref="B13:C13"/>
    <mergeCell ref="B19:C19"/>
    <mergeCell ref="A26:C26"/>
    <mergeCell ref="A22:D22"/>
  </mergeCells>
  <pageMargins left="0.7" right="0.7" top="0.75" bottom="0.75" header="0.3" footer="0.3"/>
  <pageSetup paperSize="9" scale="7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opLeftCell="A15" workbookViewId="0">
      <selection activeCell="E11" sqref="E11:F34"/>
    </sheetView>
  </sheetViews>
  <sheetFormatPr defaultRowHeight="15" x14ac:dyDescent="0.25"/>
  <cols>
    <col min="1" max="1" width="5.42578125" bestFit="1" customWidth="1"/>
    <col min="2" max="2" width="30.42578125" customWidth="1"/>
    <col min="3" max="4" width="15.42578125" bestFit="1" customWidth="1"/>
    <col min="5" max="5" width="12.85546875" bestFit="1" customWidth="1"/>
    <col min="6" max="6" width="9.140625" customWidth="1"/>
    <col min="7" max="7" width="14.140625" bestFit="1" customWidth="1"/>
    <col min="9" max="9" width="11.28515625" bestFit="1" customWidth="1"/>
  </cols>
  <sheetData>
    <row r="1" spans="1:9" ht="45.75" customHeight="1" x14ac:dyDescent="0.25">
      <c r="A1" s="453" t="s">
        <v>218</v>
      </c>
      <c r="B1" s="453"/>
      <c r="C1" s="453"/>
      <c r="D1" s="453"/>
      <c r="E1" s="453"/>
      <c r="F1" s="453"/>
      <c r="G1" s="453"/>
    </row>
    <row r="2" spans="1:9" ht="18" customHeight="1" x14ac:dyDescent="0.25">
      <c r="A2" s="4"/>
      <c r="B2" s="4"/>
      <c r="C2" s="4"/>
    </row>
    <row r="3" spans="1:9" ht="15.75" customHeight="1" x14ac:dyDescent="0.25">
      <c r="A3" s="453" t="s">
        <v>17</v>
      </c>
      <c r="B3" s="453"/>
      <c r="C3" s="453"/>
    </row>
    <row r="4" spans="1:9" ht="18" x14ac:dyDescent="0.25">
      <c r="B4" s="4"/>
      <c r="C4" s="5"/>
    </row>
    <row r="5" spans="1:9" ht="18" customHeight="1" x14ac:dyDescent="0.25">
      <c r="A5" s="453" t="s">
        <v>4</v>
      </c>
      <c r="B5" s="453"/>
      <c r="C5" s="453"/>
    </row>
    <row r="6" spans="1:9" ht="18" x14ac:dyDescent="0.25">
      <c r="A6" s="4"/>
      <c r="B6" s="4"/>
      <c r="C6" s="5"/>
    </row>
    <row r="7" spans="1:9" ht="15.75" customHeight="1" x14ac:dyDescent="0.25">
      <c r="A7" s="453" t="s">
        <v>208</v>
      </c>
      <c r="B7" s="453"/>
      <c r="C7" s="453"/>
    </row>
    <row r="8" spans="1:9" ht="18" x14ac:dyDescent="0.25">
      <c r="A8" s="4"/>
      <c r="B8" s="4"/>
      <c r="C8" s="5"/>
    </row>
    <row r="9" spans="1:9" x14ac:dyDescent="0.25">
      <c r="A9" s="8" t="s">
        <v>7</v>
      </c>
      <c r="B9" s="8" t="s">
        <v>3</v>
      </c>
      <c r="C9" s="8" t="s">
        <v>197</v>
      </c>
      <c r="D9" s="8" t="s">
        <v>212</v>
      </c>
    </row>
    <row r="10" spans="1:9" ht="15.75" thickBot="1" x14ac:dyDescent="0.3">
      <c r="A10" s="177"/>
      <c r="B10" s="177"/>
      <c r="C10" s="177" t="s">
        <v>158</v>
      </c>
      <c r="D10" s="177" t="s">
        <v>158</v>
      </c>
    </row>
    <row r="11" spans="1:9" s="174" customFormat="1" ht="15.75" customHeight="1" thickBot="1" x14ac:dyDescent="0.35">
      <c r="A11" s="180"/>
      <c r="B11" s="416" t="s">
        <v>0</v>
      </c>
      <c r="C11" s="412">
        <f>C12+C13+C14+C15+C16+C17+C18</f>
        <v>632928.01</v>
      </c>
      <c r="D11" s="413">
        <f>D12+D13+D14+D15+D16+D17+D18</f>
        <v>770825.92000000016</v>
      </c>
      <c r="E11" s="452"/>
    </row>
    <row r="12" spans="1:9" s="217" customFormat="1" ht="15.75" customHeight="1" x14ac:dyDescent="0.3">
      <c r="A12" s="415" t="s">
        <v>168</v>
      </c>
      <c r="B12" s="410" t="s">
        <v>121</v>
      </c>
      <c r="C12" s="411">
        <v>28967.91</v>
      </c>
      <c r="D12" s="444">
        <v>35107.54</v>
      </c>
      <c r="E12" s="452"/>
      <c r="F12" s="174"/>
    </row>
    <row r="13" spans="1:9" s="217" customFormat="1" ht="17.25" x14ac:dyDescent="0.3">
      <c r="A13" s="385" t="s">
        <v>148</v>
      </c>
      <c r="B13" s="163" t="s">
        <v>149</v>
      </c>
      <c r="C13" s="382">
        <v>581157.82999999996</v>
      </c>
      <c r="D13" s="445">
        <v>709579.92</v>
      </c>
      <c r="E13" s="452"/>
      <c r="F13" s="174"/>
      <c r="G13" s="407"/>
      <c r="I13" s="380"/>
    </row>
    <row r="14" spans="1:9" ht="17.25" x14ac:dyDescent="0.3">
      <c r="A14" s="385" t="s">
        <v>153</v>
      </c>
      <c r="B14" s="163" t="s">
        <v>129</v>
      </c>
      <c r="C14" s="383">
        <v>3000</v>
      </c>
      <c r="D14" s="446">
        <v>3000</v>
      </c>
      <c r="E14" s="452"/>
      <c r="F14" s="174"/>
      <c r="G14" s="243"/>
    </row>
    <row r="15" spans="1:9" s="217" customFormat="1" ht="17.25" x14ac:dyDescent="0.3">
      <c r="A15" s="385" t="s">
        <v>152</v>
      </c>
      <c r="B15" s="163" t="s">
        <v>136</v>
      </c>
      <c r="C15" s="382">
        <v>12002.18</v>
      </c>
      <c r="D15" s="446">
        <v>12002.18</v>
      </c>
      <c r="E15" s="452"/>
      <c r="F15" s="174"/>
      <c r="G15" s="407"/>
      <c r="I15" s="380"/>
    </row>
    <row r="16" spans="1:9" ht="17.25" x14ac:dyDescent="0.3">
      <c r="A16" s="385" t="s">
        <v>155</v>
      </c>
      <c r="B16" s="163" t="s">
        <v>156</v>
      </c>
      <c r="C16" s="382">
        <v>0</v>
      </c>
      <c r="D16" s="446">
        <v>3200</v>
      </c>
      <c r="E16" s="452"/>
      <c r="F16" s="174"/>
      <c r="G16" s="243"/>
    </row>
    <row r="17" spans="1:9" ht="17.25" x14ac:dyDescent="0.3">
      <c r="A17" s="385" t="s">
        <v>157</v>
      </c>
      <c r="B17" s="164" t="s">
        <v>122</v>
      </c>
      <c r="C17" s="383">
        <v>1000</v>
      </c>
      <c r="D17" s="446">
        <v>1135.78</v>
      </c>
      <c r="E17" s="452"/>
      <c r="F17" s="174"/>
      <c r="G17" s="243"/>
      <c r="I17" s="110"/>
    </row>
    <row r="18" spans="1:9" ht="17.25" x14ac:dyDescent="0.3">
      <c r="A18" s="385" t="s">
        <v>204</v>
      </c>
      <c r="B18" s="164" t="s">
        <v>205</v>
      </c>
      <c r="C18" s="383">
        <v>6800.09</v>
      </c>
      <c r="D18" s="446">
        <v>6800.5</v>
      </c>
      <c r="E18" s="452"/>
      <c r="F18" s="174"/>
      <c r="G18" s="243"/>
    </row>
    <row r="19" spans="1:9" ht="18" thickBot="1" x14ac:dyDescent="0.35">
      <c r="A19" s="386"/>
      <c r="B19" s="387"/>
      <c r="C19" s="388"/>
      <c r="D19" s="447"/>
      <c r="E19" s="452"/>
      <c r="F19" s="174"/>
      <c r="G19" s="243"/>
    </row>
    <row r="20" spans="1:9" ht="17.25" x14ac:dyDescent="0.3">
      <c r="D20" s="448"/>
      <c r="E20" s="452"/>
      <c r="F20" s="174"/>
      <c r="G20" s="243"/>
      <c r="H20" s="182"/>
    </row>
    <row r="21" spans="1:9" ht="15.75" customHeight="1" x14ac:dyDescent="0.3">
      <c r="A21" s="453" t="s">
        <v>209</v>
      </c>
      <c r="B21" s="453"/>
      <c r="C21" s="453"/>
      <c r="D21" s="448"/>
      <c r="E21" s="452"/>
      <c r="F21" s="174"/>
      <c r="G21" s="243"/>
      <c r="H21" s="182"/>
    </row>
    <row r="22" spans="1:9" ht="18.75" thickBot="1" x14ac:dyDescent="0.35">
      <c r="A22" s="4"/>
      <c r="B22" s="4"/>
      <c r="C22" s="5"/>
      <c r="D22" s="448"/>
      <c r="E22" s="452"/>
      <c r="F22" s="174"/>
      <c r="G22" s="243"/>
      <c r="H22" s="182"/>
    </row>
    <row r="23" spans="1:9" ht="17.25" x14ac:dyDescent="0.3">
      <c r="A23" s="316" t="s">
        <v>7</v>
      </c>
      <c r="B23" s="165" t="s">
        <v>12</v>
      </c>
      <c r="C23" s="384" t="s">
        <v>197</v>
      </c>
      <c r="D23" s="449" t="s">
        <v>212</v>
      </c>
      <c r="E23" s="452"/>
      <c r="F23" s="174"/>
      <c r="H23" s="110"/>
    </row>
    <row r="24" spans="1:9" ht="18" thickBot="1" x14ac:dyDescent="0.35">
      <c r="A24" s="311"/>
      <c r="B24" s="409"/>
      <c r="C24" s="177" t="s">
        <v>158</v>
      </c>
      <c r="D24" s="450" t="s">
        <v>158</v>
      </c>
      <c r="E24" s="452"/>
      <c r="F24" s="174"/>
    </row>
    <row r="25" spans="1:9" s="220" customFormat="1" ht="15.75" customHeight="1" thickBot="1" x14ac:dyDescent="0.35">
      <c r="A25" s="408"/>
      <c r="B25" s="408" t="s">
        <v>1</v>
      </c>
      <c r="C25" s="412">
        <f>C26+C27+C28+C29+C30+C31+C32</f>
        <v>632928.01</v>
      </c>
      <c r="D25" s="413">
        <f>D26+D27+D28+D29+D30+D31+D32</f>
        <v>770825.92000000016</v>
      </c>
      <c r="E25" s="452"/>
      <c r="F25" s="174"/>
    </row>
    <row r="26" spans="1:9" ht="15.75" customHeight="1" x14ac:dyDescent="0.3">
      <c r="A26" s="385" t="s">
        <v>168</v>
      </c>
      <c r="B26" s="410" t="s">
        <v>121</v>
      </c>
      <c r="C26" s="411">
        <v>28967.91</v>
      </c>
      <c r="D26" s="444">
        <v>35107.54</v>
      </c>
      <c r="E26" s="452"/>
      <c r="F26" s="174"/>
      <c r="G26" s="212"/>
    </row>
    <row r="27" spans="1:9" s="214" customFormat="1" ht="15.75" customHeight="1" x14ac:dyDescent="0.3">
      <c r="A27" s="385" t="s">
        <v>148</v>
      </c>
      <c r="B27" s="163" t="s">
        <v>149</v>
      </c>
      <c r="C27" s="382">
        <v>581157.82999999996</v>
      </c>
      <c r="D27" s="445">
        <v>709579.92</v>
      </c>
      <c r="E27" s="452"/>
      <c r="F27" s="174"/>
      <c r="G27" s="183"/>
    </row>
    <row r="28" spans="1:9" s="213" customFormat="1" ht="17.25" x14ac:dyDescent="0.3">
      <c r="A28" s="385" t="s">
        <v>153</v>
      </c>
      <c r="B28" s="163" t="s">
        <v>129</v>
      </c>
      <c r="C28" s="383">
        <v>3000</v>
      </c>
      <c r="D28" s="446">
        <v>3000</v>
      </c>
      <c r="E28" s="452"/>
      <c r="F28" s="174"/>
      <c r="G28" s="182"/>
    </row>
    <row r="29" spans="1:9" s="213" customFormat="1" ht="17.25" x14ac:dyDescent="0.3">
      <c r="A29" s="385" t="s">
        <v>152</v>
      </c>
      <c r="B29" s="163" t="s">
        <v>136</v>
      </c>
      <c r="C29" s="382">
        <v>12002.18</v>
      </c>
      <c r="D29" s="446">
        <v>12002.18</v>
      </c>
      <c r="E29" s="452"/>
      <c r="F29" s="174"/>
    </row>
    <row r="30" spans="1:9" s="213" customFormat="1" ht="17.25" x14ac:dyDescent="0.3">
      <c r="A30" s="385" t="s">
        <v>155</v>
      </c>
      <c r="B30" s="163" t="s">
        <v>156</v>
      </c>
      <c r="C30" s="382">
        <v>0</v>
      </c>
      <c r="D30" s="446">
        <v>3200</v>
      </c>
      <c r="E30" s="452"/>
      <c r="F30" s="174"/>
      <c r="G30" s="381"/>
    </row>
    <row r="31" spans="1:9" s="216" customFormat="1" ht="17.25" x14ac:dyDescent="0.3">
      <c r="A31" s="385" t="s">
        <v>157</v>
      </c>
      <c r="B31" s="164" t="s">
        <v>122</v>
      </c>
      <c r="C31" s="383">
        <v>1000</v>
      </c>
      <c r="D31" s="446">
        <v>1135.78</v>
      </c>
      <c r="E31" s="452"/>
      <c r="F31" s="174"/>
      <c r="G31" s="381"/>
    </row>
    <row r="32" spans="1:9" s="215" customFormat="1" ht="17.25" x14ac:dyDescent="0.3">
      <c r="A32" s="385" t="s">
        <v>204</v>
      </c>
      <c r="B32" s="164" t="s">
        <v>205</v>
      </c>
      <c r="C32" s="383">
        <v>6800.09</v>
      </c>
      <c r="D32" s="446">
        <v>6800.5</v>
      </c>
      <c r="E32" s="452"/>
      <c r="F32" s="174"/>
      <c r="G32" s="414"/>
    </row>
    <row r="33" spans="1:6" s="215" customFormat="1" ht="18" thickBot="1" x14ac:dyDescent="0.35">
      <c r="A33" s="386"/>
      <c r="B33" s="387"/>
      <c r="C33" s="388"/>
      <c r="D33" s="389"/>
      <c r="E33" s="452"/>
      <c r="F33" s="174"/>
    </row>
    <row r="34" spans="1:6" s="215" customFormat="1" x14ac:dyDescent="0.25">
      <c r="C34" s="182"/>
      <c r="D34"/>
    </row>
    <row r="35" spans="1:6" s="215" customFormat="1" x14ac:dyDescent="0.2">
      <c r="A35" s="163"/>
      <c r="B35" s="392"/>
      <c r="C35" s="182"/>
      <c r="D35" s="393"/>
    </row>
    <row r="36" spans="1:6" s="215" customFormat="1" x14ac:dyDescent="0.25">
      <c r="A36" s="163"/>
      <c r="B36" s="392"/>
      <c r="C36" s="182"/>
      <c r="D36"/>
    </row>
    <row r="37" spans="1:6" s="170" customFormat="1" x14ac:dyDescent="0.25">
      <c r="A37" s="171"/>
      <c r="B37" s="394"/>
      <c r="C37" s="212"/>
      <c r="D37" s="212"/>
    </row>
    <row r="38" spans="1:6" s="213" customFormat="1" x14ac:dyDescent="0.25">
      <c r="A38" s="163"/>
      <c r="B38" s="392"/>
      <c r="C38" s="182"/>
      <c r="D38"/>
    </row>
    <row r="39" spans="1:6" s="176" customFormat="1" x14ac:dyDescent="0.25">
      <c r="A39" s="390"/>
      <c r="B39" s="395"/>
      <c r="C39" s="396"/>
      <c r="D39" s="396"/>
    </row>
    <row r="40" spans="1:6" x14ac:dyDescent="0.25">
      <c r="A40" s="163"/>
      <c r="B40" s="392"/>
      <c r="C40" s="182"/>
    </row>
    <row r="41" spans="1:6" x14ac:dyDescent="0.25">
      <c r="A41" s="163"/>
      <c r="B41" s="392"/>
      <c r="C41" s="182"/>
    </row>
    <row r="42" spans="1:6" x14ac:dyDescent="0.25">
      <c r="A42" s="171"/>
      <c r="B42" s="394"/>
      <c r="C42" s="212"/>
      <c r="D42" s="212"/>
    </row>
    <row r="43" spans="1:6" x14ac:dyDescent="0.25">
      <c r="A43" s="163"/>
      <c r="B43" s="392"/>
      <c r="C43" s="182"/>
    </row>
    <row r="44" spans="1:6" s="218" customFormat="1" ht="15.75" x14ac:dyDescent="0.25">
      <c r="A44" s="391"/>
      <c r="B44" s="397"/>
      <c r="C44" s="398"/>
      <c r="D44" s="398"/>
    </row>
    <row r="45" spans="1:6" s="170" customFormat="1" x14ac:dyDescent="0.25">
      <c r="A45" s="166"/>
      <c r="B45" s="399"/>
      <c r="C45" s="212"/>
      <c r="D45" s="212"/>
    </row>
    <row r="46" spans="1:6" x14ac:dyDescent="0.25">
      <c r="A46" s="163"/>
      <c r="B46" s="392"/>
      <c r="C46" s="400"/>
      <c r="D46" s="110"/>
    </row>
    <row r="47" spans="1:6" x14ac:dyDescent="0.25">
      <c r="A47" s="163"/>
      <c r="B47" s="392"/>
      <c r="C47" s="215"/>
      <c r="D47" s="110"/>
    </row>
    <row r="48" spans="1:6" x14ac:dyDescent="0.25">
      <c r="A48" s="163"/>
      <c r="B48" s="392"/>
      <c r="C48" s="215"/>
    </row>
    <row r="49" spans="1:3" x14ac:dyDescent="0.25">
      <c r="A49" s="219"/>
      <c r="B49" s="213"/>
      <c r="C49" s="215"/>
    </row>
    <row r="50" spans="1:3" x14ac:dyDescent="0.25">
      <c r="A50" s="219"/>
      <c r="B50" s="213"/>
      <c r="C50" s="215"/>
    </row>
  </sheetData>
  <mergeCells count="5">
    <mergeCell ref="A3:C3"/>
    <mergeCell ref="A5:C5"/>
    <mergeCell ref="A7:C7"/>
    <mergeCell ref="A21:C21"/>
    <mergeCell ref="A1:G1"/>
  </mergeCells>
  <phoneticPr fontId="28" type="noConversion"/>
  <pageMargins left="0.7" right="0.7" top="0.75" bottom="0.75" header="0.3" footer="0.3"/>
  <pageSetup paperSize="9" scale="89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34"/>
  <sheetViews>
    <sheetView tabSelected="1" topLeftCell="A454" zoomScaleNormal="100" workbookViewId="0">
      <selection sqref="A1:G1"/>
    </sheetView>
  </sheetViews>
  <sheetFormatPr defaultRowHeight="15" x14ac:dyDescent="0.25"/>
  <cols>
    <col min="1" max="1" width="7.42578125" bestFit="1" customWidth="1"/>
    <col min="2" max="2" width="6" customWidth="1"/>
    <col min="3" max="3" width="12.5703125" customWidth="1"/>
    <col min="4" max="4" width="65.7109375" customWidth="1"/>
    <col min="5" max="6" width="25.28515625" customWidth="1"/>
    <col min="7" max="7" width="0.140625" style="225" customWidth="1"/>
    <col min="10" max="10" width="10.140625" bestFit="1" customWidth="1"/>
  </cols>
  <sheetData>
    <row r="1" spans="1:12" ht="45" customHeight="1" x14ac:dyDescent="0.25">
      <c r="A1" s="453" t="s">
        <v>218</v>
      </c>
      <c r="B1" s="453"/>
      <c r="C1" s="453"/>
      <c r="D1" s="453"/>
      <c r="E1" s="453"/>
      <c r="F1" s="453"/>
      <c r="G1" s="453"/>
    </row>
    <row r="2" spans="1:12" ht="18" x14ac:dyDescent="0.25">
      <c r="A2" s="4"/>
      <c r="B2" s="4"/>
      <c r="C2" s="4"/>
      <c r="D2" s="4"/>
      <c r="E2" s="5"/>
      <c r="F2" s="5"/>
    </row>
    <row r="3" spans="1:12" ht="18" customHeight="1" x14ac:dyDescent="0.25">
      <c r="A3" s="453" t="s">
        <v>16</v>
      </c>
      <c r="B3" s="455"/>
      <c r="C3" s="455"/>
      <c r="D3" s="455"/>
      <c r="E3" s="455"/>
      <c r="F3" s="455"/>
      <c r="J3" s="110"/>
    </row>
    <row r="4" spans="1:12" ht="18" x14ac:dyDescent="0.25">
      <c r="A4" s="4"/>
      <c r="B4" s="4"/>
      <c r="C4" s="4"/>
      <c r="D4" s="4"/>
      <c r="E4" s="5"/>
      <c r="F4" s="5"/>
      <c r="J4" s="110"/>
    </row>
    <row r="5" spans="1:12" ht="15.75" x14ac:dyDescent="0.25">
      <c r="A5" s="500" t="s">
        <v>18</v>
      </c>
      <c r="B5" s="501"/>
      <c r="C5" s="502"/>
      <c r="D5" s="347" t="s">
        <v>19</v>
      </c>
      <c r="E5" s="349" t="s">
        <v>200</v>
      </c>
      <c r="F5" s="348" t="s">
        <v>210</v>
      </c>
      <c r="G5" s="225" t="s">
        <v>176</v>
      </c>
      <c r="H5" s="94"/>
      <c r="I5" s="94"/>
      <c r="J5" s="94"/>
      <c r="K5" s="94"/>
      <c r="L5" s="94"/>
    </row>
    <row r="6" spans="1:12" s="228" customFormat="1" ht="36" customHeight="1" x14ac:dyDescent="0.3">
      <c r="A6" s="532" t="s">
        <v>169</v>
      </c>
      <c r="B6" s="533"/>
      <c r="C6" s="534"/>
      <c r="D6" s="229"/>
      <c r="E6" s="351">
        <f>E7+E296</f>
        <v>632928.01000000013</v>
      </c>
      <c r="F6" s="352">
        <f>F7+F296</f>
        <v>770825.92</v>
      </c>
      <c r="G6" s="226"/>
      <c r="H6" s="227"/>
      <c r="I6" s="227"/>
      <c r="J6" s="227"/>
      <c r="K6" s="227"/>
      <c r="L6" s="227"/>
    </row>
    <row r="7" spans="1:12" s="228" customFormat="1" ht="18.75" x14ac:dyDescent="0.3">
      <c r="A7" s="560"/>
      <c r="B7" s="561"/>
      <c r="C7" s="562"/>
      <c r="D7" s="346" t="s">
        <v>190</v>
      </c>
      <c r="E7" s="353">
        <f>E8+E61+E255+E262+E274+E290</f>
        <v>36768</v>
      </c>
      <c r="F7" s="353">
        <f>F8+F61+F255+F262+F274+F290</f>
        <v>43043.82</v>
      </c>
      <c r="G7" s="226"/>
      <c r="H7" s="227"/>
      <c r="I7" s="227"/>
      <c r="J7" s="227"/>
      <c r="K7" s="227"/>
      <c r="L7" s="227"/>
    </row>
    <row r="8" spans="1:12" s="53" customFormat="1" ht="25.5" x14ac:dyDescent="0.25">
      <c r="A8" s="571" t="s">
        <v>25</v>
      </c>
      <c r="B8" s="572"/>
      <c r="C8" s="573"/>
      <c r="D8" s="52" t="s">
        <v>54</v>
      </c>
      <c r="E8" s="118">
        <f>E9+E54</f>
        <v>27237</v>
      </c>
      <c r="F8" s="118">
        <f t="shared" ref="F8" si="0">F9+F54</f>
        <v>27771</v>
      </c>
      <c r="G8" s="225"/>
      <c r="H8" s="94"/>
      <c r="I8" s="94"/>
      <c r="J8" s="94"/>
      <c r="K8" s="94"/>
      <c r="L8" s="94"/>
    </row>
    <row r="9" spans="1:12" s="49" customFormat="1" x14ac:dyDescent="0.25">
      <c r="A9" s="520" t="s">
        <v>26</v>
      </c>
      <c r="B9" s="521"/>
      <c r="C9" s="522"/>
      <c r="D9" s="48" t="s">
        <v>11</v>
      </c>
      <c r="E9" s="119">
        <f>E11+E45</f>
        <v>27237</v>
      </c>
      <c r="F9" s="119">
        <f t="shared" ref="F9" si="1">F11+F45</f>
        <v>27771</v>
      </c>
      <c r="G9" s="225"/>
      <c r="H9" s="94"/>
      <c r="I9" s="94"/>
      <c r="J9" s="94"/>
      <c r="K9" s="94"/>
      <c r="L9" s="94"/>
    </row>
    <row r="10" spans="1:12" x14ac:dyDescent="0.25">
      <c r="A10" s="503" t="s">
        <v>165</v>
      </c>
      <c r="B10" s="504"/>
      <c r="C10" s="505"/>
      <c r="D10" s="17" t="s">
        <v>9</v>
      </c>
      <c r="E10" s="222"/>
      <c r="F10" s="223"/>
      <c r="H10" s="94"/>
      <c r="I10" s="94"/>
      <c r="J10" s="94"/>
      <c r="K10" s="94"/>
      <c r="L10" s="94"/>
    </row>
    <row r="11" spans="1:12" s="33" customFormat="1" x14ac:dyDescent="0.25">
      <c r="A11" s="512">
        <v>3</v>
      </c>
      <c r="B11" s="513"/>
      <c r="C11" s="514"/>
      <c r="D11" s="32" t="s">
        <v>13</v>
      </c>
      <c r="E11" s="120">
        <f t="shared" ref="E11:F11" si="2">E12+E42</f>
        <v>23270</v>
      </c>
      <c r="F11" s="245">
        <f t="shared" si="2"/>
        <v>23688</v>
      </c>
      <c r="G11" s="225"/>
      <c r="H11" s="94"/>
      <c r="I11" s="94"/>
      <c r="J11" s="94"/>
      <c r="K11" s="94"/>
      <c r="L11" s="94"/>
    </row>
    <row r="12" spans="1:12" s="35" customFormat="1" x14ac:dyDescent="0.25">
      <c r="A12" s="535">
        <v>32</v>
      </c>
      <c r="B12" s="536"/>
      <c r="C12" s="537"/>
      <c r="D12" s="34" t="s">
        <v>20</v>
      </c>
      <c r="E12" s="121">
        <f t="shared" ref="E12:F12" si="3">E13+E17+E22+E31</f>
        <v>22470</v>
      </c>
      <c r="F12" s="319">
        <f t="shared" si="3"/>
        <v>22888</v>
      </c>
      <c r="G12" s="225"/>
      <c r="H12" s="94"/>
      <c r="I12" s="94"/>
      <c r="J12" s="94"/>
      <c r="K12" s="94"/>
      <c r="L12" s="94"/>
    </row>
    <row r="13" spans="1:12" s="90" customFormat="1" x14ac:dyDescent="0.25">
      <c r="A13" s="86">
        <v>321</v>
      </c>
      <c r="B13" s="87"/>
      <c r="C13" s="88"/>
      <c r="D13" s="89" t="s">
        <v>27</v>
      </c>
      <c r="E13" s="122">
        <f t="shared" ref="E13:F13" si="4">E14+E15+E16</f>
        <v>1000</v>
      </c>
      <c r="F13" s="320">
        <f t="shared" si="4"/>
        <v>1075</v>
      </c>
      <c r="G13" s="225"/>
      <c r="H13" s="184"/>
      <c r="I13" s="184"/>
      <c r="J13" s="184"/>
      <c r="K13" s="184"/>
      <c r="L13" s="184"/>
    </row>
    <row r="14" spans="1:12" x14ac:dyDescent="0.25">
      <c r="A14" s="541">
        <v>3211</v>
      </c>
      <c r="B14" s="542"/>
      <c r="C14" s="543"/>
      <c r="D14" s="21" t="s">
        <v>28</v>
      </c>
      <c r="E14" s="221">
        <v>800</v>
      </c>
      <c r="F14" s="440">
        <v>850</v>
      </c>
      <c r="H14" s="94"/>
      <c r="I14" s="94"/>
      <c r="J14" s="94"/>
      <c r="K14" s="94"/>
      <c r="L14" s="94"/>
    </row>
    <row r="15" spans="1:12" x14ac:dyDescent="0.25">
      <c r="A15" s="18">
        <v>3213</v>
      </c>
      <c r="B15" s="19"/>
      <c r="C15" s="20"/>
      <c r="D15" s="21" t="s">
        <v>29</v>
      </c>
      <c r="E15" s="221">
        <v>200</v>
      </c>
      <c r="F15" s="440">
        <v>225</v>
      </c>
      <c r="H15" s="94"/>
      <c r="I15" s="94"/>
      <c r="J15" s="94"/>
      <c r="K15" s="94"/>
      <c r="L15" s="94"/>
    </row>
    <row r="16" spans="1:12" ht="14.25" customHeight="1" x14ac:dyDescent="0.25">
      <c r="A16" s="18">
        <v>3214</v>
      </c>
      <c r="B16" s="19"/>
      <c r="C16" s="20"/>
      <c r="D16" s="21" t="s">
        <v>30</v>
      </c>
      <c r="E16" s="221">
        <v>0</v>
      </c>
      <c r="F16" s="221">
        <v>0</v>
      </c>
      <c r="H16" s="94"/>
      <c r="I16" s="94"/>
      <c r="J16" s="94"/>
      <c r="K16" s="94"/>
      <c r="L16" s="94"/>
    </row>
    <row r="17" spans="1:24" s="72" customFormat="1" x14ac:dyDescent="0.25">
      <c r="A17" s="75"/>
      <c r="B17" s="76">
        <v>322</v>
      </c>
      <c r="C17" s="79"/>
      <c r="D17" s="71" t="s">
        <v>31</v>
      </c>
      <c r="E17" s="116">
        <f t="shared" ref="E17:F17" si="5">E18+E19+E20+E21</f>
        <v>10686.51</v>
      </c>
      <c r="F17" s="273">
        <f t="shared" si="5"/>
        <v>10786.51</v>
      </c>
      <c r="G17" s="225"/>
      <c r="H17" s="94"/>
      <c r="I17" s="94"/>
      <c r="J17" s="94"/>
      <c r="K17" s="94"/>
      <c r="L17" s="94"/>
    </row>
    <row r="18" spans="1:24" x14ac:dyDescent="0.25">
      <c r="A18" s="485">
        <v>3221</v>
      </c>
      <c r="B18" s="486"/>
      <c r="C18" s="487"/>
      <c r="D18" s="10" t="s">
        <v>32</v>
      </c>
      <c r="E18" s="221">
        <v>3980</v>
      </c>
      <c r="F18" s="221">
        <v>3980</v>
      </c>
      <c r="H18" s="94"/>
      <c r="I18" s="94"/>
      <c r="J18" s="94"/>
      <c r="K18" s="94"/>
      <c r="L18" s="94"/>
    </row>
    <row r="19" spans="1:24" x14ac:dyDescent="0.25">
      <c r="A19" s="485">
        <v>3223</v>
      </c>
      <c r="B19" s="486"/>
      <c r="C19" s="487"/>
      <c r="D19" s="10" t="s">
        <v>33</v>
      </c>
      <c r="E19" s="221">
        <v>6526.51</v>
      </c>
      <c r="F19" s="440">
        <v>6626.51</v>
      </c>
      <c r="H19" s="94"/>
      <c r="I19" s="94"/>
      <c r="J19" s="94"/>
      <c r="K19" s="94"/>
      <c r="L19" s="94"/>
    </row>
    <row r="20" spans="1:24" x14ac:dyDescent="0.25">
      <c r="A20" s="485">
        <v>3225</v>
      </c>
      <c r="B20" s="486"/>
      <c r="C20" s="487"/>
      <c r="D20" s="10" t="s">
        <v>34</v>
      </c>
      <c r="E20" s="221">
        <v>0</v>
      </c>
      <c r="F20" s="221">
        <v>0</v>
      </c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</row>
    <row r="21" spans="1:24" ht="15.75" customHeight="1" x14ac:dyDescent="0.25">
      <c r="A21" s="18"/>
      <c r="B21" s="107">
        <v>3227</v>
      </c>
      <c r="C21" s="108"/>
      <c r="D21" s="10" t="s">
        <v>35</v>
      </c>
      <c r="E21" s="221">
        <v>180</v>
      </c>
      <c r="F21" s="221">
        <v>180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</row>
    <row r="22" spans="1:24" s="72" customFormat="1" x14ac:dyDescent="0.25">
      <c r="A22" s="75"/>
      <c r="B22" s="76">
        <v>323</v>
      </c>
      <c r="C22" s="79"/>
      <c r="D22" s="71" t="s">
        <v>36</v>
      </c>
      <c r="E22" s="116">
        <f t="shared" ref="E22:F22" si="6">E23+E24+E25+E26+E27+E28+E29+E30</f>
        <v>8381</v>
      </c>
      <c r="F22" s="273">
        <f t="shared" si="6"/>
        <v>8874</v>
      </c>
      <c r="G22" s="225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</row>
    <row r="23" spans="1:24" x14ac:dyDescent="0.25">
      <c r="A23" s="18"/>
      <c r="B23" s="19"/>
      <c r="C23" s="20">
        <v>3231</v>
      </c>
      <c r="D23" s="21" t="s">
        <v>37</v>
      </c>
      <c r="E23" s="222">
        <v>1708</v>
      </c>
      <c r="F23" s="222">
        <v>1708</v>
      </c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</row>
    <row r="24" spans="1:24" x14ac:dyDescent="0.25">
      <c r="A24" s="18"/>
      <c r="B24" s="22">
        <v>3233</v>
      </c>
      <c r="C24" s="20"/>
      <c r="D24" s="21" t="s">
        <v>38</v>
      </c>
      <c r="E24" s="222">
        <v>0</v>
      </c>
      <c r="F24" s="222">
        <v>0</v>
      </c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</row>
    <row r="25" spans="1:24" x14ac:dyDescent="0.25">
      <c r="A25" s="18"/>
      <c r="B25" s="22">
        <v>3234</v>
      </c>
      <c r="C25" s="20"/>
      <c r="D25" s="21" t="s">
        <v>39</v>
      </c>
      <c r="E25" s="222">
        <v>3573</v>
      </c>
      <c r="F25" s="439">
        <v>4066</v>
      </c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</row>
    <row r="26" spans="1:24" x14ac:dyDescent="0.25">
      <c r="A26" s="18"/>
      <c r="B26" s="22">
        <v>3235</v>
      </c>
      <c r="C26" s="20"/>
      <c r="D26" s="21" t="s">
        <v>40</v>
      </c>
      <c r="E26" s="222">
        <v>0</v>
      </c>
      <c r="F26" s="222">
        <v>0</v>
      </c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</row>
    <row r="27" spans="1:24" x14ac:dyDescent="0.25">
      <c r="A27" s="18"/>
      <c r="B27" s="22">
        <v>3236</v>
      </c>
      <c r="C27" s="20"/>
      <c r="D27" s="21" t="s">
        <v>41</v>
      </c>
      <c r="E27" s="222">
        <v>1800</v>
      </c>
      <c r="F27" s="222">
        <v>1800</v>
      </c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</row>
    <row r="28" spans="1:24" x14ac:dyDescent="0.25">
      <c r="A28" s="18"/>
      <c r="B28" s="22">
        <v>3237</v>
      </c>
      <c r="C28" s="20"/>
      <c r="D28" s="21" t="s">
        <v>42</v>
      </c>
      <c r="E28" s="222">
        <v>0</v>
      </c>
      <c r="F28" s="222">
        <v>0</v>
      </c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</row>
    <row r="29" spans="1:24" x14ac:dyDescent="0.25">
      <c r="A29" s="18"/>
      <c r="B29" s="22">
        <v>3238</v>
      </c>
      <c r="C29" s="20"/>
      <c r="D29" s="21" t="s">
        <v>43</v>
      </c>
      <c r="E29" s="222">
        <v>1300</v>
      </c>
      <c r="F29" s="222">
        <v>1300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</row>
    <row r="30" spans="1:24" x14ac:dyDescent="0.25">
      <c r="A30" s="18"/>
      <c r="B30" s="22">
        <v>3239</v>
      </c>
      <c r="C30" s="20"/>
      <c r="D30" s="21" t="s">
        <v>44</v>
      </c>
      <c r="E30" s="222">
        <v>0</v>
      </c>
      <c r="F30" s="222">
        <v>0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</row>
    <row r="31" spans="1:24" s="72" customFormat="1" ht="15" customHeight="1" x14ac:dyDescent="0.25">
      <c r="A31" s="75"/>
      <c r="B31" s="76">
        <v>329</v>
      </c>
      <c r="C31" s="77"/>
      <c r="D31" s="80" t="s">
        <v>45</v>
      </c>
      <c r="E31" s="116">
        <f t="shared" ref="E31:F31" si="7">E32+E33+E34+E35+E36</f>
        <v>2402.4899999999998</v>
      </c>
      <c r="F31" s="273">
        <f t="shared" si="7"/>
        <v>2152.4899999999998</v>
      </c>
      <c r="G31" s="225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</row>
    <row r="32" spans="1:24" x14ac:dyDescent="0.25">
      <c r="A32" s="18"/>
      <c r="B32" s="22">
        <v>3292</v>
      </c>
      <c r="C32" s="20"/>
      <c r="D32" s="21" t="s">
        <v>46</v>
      </c>
      <c r="E32" s="222">
        <v>1822.49</v>
      </c>
      <c r="F32" s="222">
        <v>1822.49</v>
      </c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</row>
    <row r="33" spans="1:24" x14ac:dyDescent="0.25">
      <c r="A33" s="18"/>
      <c r="B33" s="22">
        <v>3293</v>
      </c>
      <c r="C33" s="20"/>
      <c r="D33" s="21" t="s">
        <v>47</v>
      </c>
      <c r="E33" s="222">
        <v>0</v>
      </c>
      <c r="F33" s="222">
        <v>0</v>
      </c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</row>
    <row r="34" spans="1:24" x14ac:dyDescent="0.25">
      <c r="A34" s="18"/>
      <c r="B34" s="22">
        <v>3294</v>
      </c>
      <c r="C34" s="20"/>
      <c r="D34" s="21" t="s">
        <v>48</v>
      </c>
      <c r="E34" s="222">
        <v>380</v>
      </c>
      <c r="F34" s="439">
        <v>180</v>
      </c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</row>
    <row r="35" spans="1:24" ht="16.5" customHeight="1" x14ac:dyDescent="0.25">
      <c r="A35" s="18"/>
      <c r="B35" s="22">
        <v>3295</v>
      </c>
      <c r="C35" s="20"/>
      <c r="D35" s="21" t="s">
        <v>49</v>
      </c>
      <c r="E35" s="222">
        <v>0</v>
      </c>
      <c r="F35" s="222">
        <v>0</v>
      </c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</row>
    <row r="36" spans="1:24" ht="15" customHeight="1" x14ac:dyDescent="0.25">
      <c r="A36" s="18"/>
      <c r="B36" s="22">
        <v>3299</v>
      </c>
      <c r="C36" s="20"/>
      <c r="D36" s="21" t="s">
        <v>45</v>
      </c>
      <c r="E36" s="222">
        <v>200</v>
      </c>
      <c r="F36" s="439">
        <v>150</v>
      </c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</row>
    <row r="37" spans="1:24" hidden="1" x14ac:dyDescent="0.25">
      <c r="A37" s="18"/>
      <c r="B37" s="22"/>
      <c r="C37" s="20"/>
      <c r="D37" s="21"/>
      <c r="E37" s="222"/>
      <c r="F37" s="223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</row>
    <row r="38" spans="1:24" hidden="1" x14ac:dyDescent="0.25">
      <c r="A38" s="18"/>
      <c r="B38" s="22"/>
      <c r="C38" s="20"/>
      <c r="D38" s="21"/>
      <c r="E38" s="222"/>
      <c r="F38" s="223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</row>
    <row r="39" spans="1:24" hidden="1" x14ac:dyDescent="0.25">
      <c r="A39" s="18"/>
      <c r="B39" s="22"/>
      <c r="C39" s="20"/>
      <c r="D39" s="21"/>
      <c r="E39" s="222"/>
      <c r="F39" s="223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</row>
    <row r="40" spans="1:24" ht="15.75" hidden="1" customHeight="1" x14ac:dyDescent="0.25">
      <c r="A40" s="18"/>
      <c r="B40" s="22"/>
      <c r="C40" s="20"/>
      <c r="D40" s="21"/>
      <c r="E40" s="222"/>
      <c r="F40" s="223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</row>
    <row r="41" spans="1:24" ht="16.5" hidden="1" customHeight="1" x14ac:dyDescent="0.25">
      <c r="A41" s="18"/>
      <c r="B41" s="22"/>
      <c r="C41" s="20"/>
      <c r="D41" s="21"/>
      <c r="E41" s="222"/>
      <c r="F41" s="223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</row>
    <row r="42" spans="1:24" s="35" customFormat="1" x14ac:dyDescent="0.25">
      <c r="A42" s="41"/>
      <c r="B42" s="42">
        <v>34</v>
      </c>
      <c r="C42" s="43"/>
      <c r="D42" s="44" t="s">
        <v>50</v>
      </c>
      <c r="E42" s="121">
        <f t="shared" ref="E42:F43" si="8">E43</f>
        <v>800</v>
      </c>
      <c r="F42" s="319">
        <f t="shared" si="8"/>
        <v>800</v>
      </c>
      <c r="G42" s="225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</row>
    <row r="43" spans="1:24" s="72" customFormat="1" x14ac:dyDescent="0.25">
      <c r="A43" s="75"/>
      <c r="B43" s="81">
        <v>343</v>
      </c>
      <c r="C43" s="77"/>
      <c r="D43" s="80" t="s">
        <v>51</v>
      </c>
      <c r="E43" s="116">
        <f t="shared" si="8"/>
        <v>800</v>
      </c>
      <c r="F43" s="273">
        <f t="shared" si="8"/>
        <v>800</v>
      </c>
      <c r="G43" s="225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</row>
    <row r="44" spans="1:24" ht="15.75" customHeight="1" x14ac:dyDescent="0.25">
      <c r="A44" s="18"/>
      <c r="B44" s="22">
        <v>3431</v>
      </c>
      <c r="C44" s="20"/>
      <c r="D44" s="21" t="s">
        <v>52</v>
      </c>
      <c r="E44" s="222">
        <v>800</v>
      </c>
      <c r="F44" s="211">
        <v>800</v>
      </c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</row>
    <row r="45" spans="1:24" s="49" customFormat="1" ht="27.75" customHeight="1" x14ac:dyDescent="0.25">
      <c r="A45" s="520" t="s">
        <v>53</v>
      </c>
      <c r="B45" s="521"/>
      <c r="C45" s="522"/>
      <c r="D45" s="50" t="s">
        <v>55</v>
      </c>
      <c r="E45" s="119">
        <f t="shared" ref="E45:F45" si="9">E47</f>
        <v>3967</v>
      </c>
      <c r="F45" s="318">
        <f t="shared" si="9"/>
        <v>4083</v>
      </c>
      <c r="G45" s="225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</row>
    <row r="46" spans="1:24" s="94" customFormat="1" ht="27.75" customHeight="1" x14ac:dyDescent="0.25">
      <c r="A46" s="538" t="s">
        <v>166</v>
      </c>
      <c r="B46" s="539"/>
      <c r="C46" s="540"/>
      <c r="D46" s="103" t="s">
        <v>121</v>
      </c>
      <c r="E46" s="222"/>
      <c r="F46" s="223"/>
      <c r="G46" s="225"/>
    </row>
    <row r="47" spans="1:24" s="33" customFormat="1" x14ac:dyDescent="0.25">
      <c r="A47" s="512">
        <v>3</v>
      </c>
      <c r="B47" s="513"/>
      <c r="C47" s="514"/>
      <c r="D47" s="32" t="s">
        <v>13</v>
      </c>
      <c r="E47" s="125">
        <f t="shared" ref="E47:F47" si="10">E48</f>
        <v>3967</v>
      </c>
      <c r="F47" s="321">
        <f t="shared" si="10"/>
        <v>4083</v>
      </c>
      <c r="G47" s="225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</row>
    <row r="48" spans="1:24" s="92" customFormat="1" x14ac:dyDescent="0.25">
      <c r="A48" s="523">
        <v>32</v>
      </c>
      <c r="B48" s="524"/>
      <c r="C48" s="525"/>
      <c r="D48" s="91" t="s">
        <v>20</v>
      </c>
      <c r="E48" s="147">
        <f t="shared" ref="E48:F48" si="11">E49+E51</f>
        <v>3967</v>
      </c>
      <c r="F48" s="322">
        <f t="shared" si="11"/>
        <v>4083</v>
      </c>
      <c r="G48" s="225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</row>
    <row r="49" spans="1:37" s="72" customFormat="1" x14ac:dyDescent="0.25">
      <c r="A49" s="82">
        <v>322</v>
      </c>
      <c r="B49" s="76"/>
      <c r="C49" s="79"/>
      <c r="D49" s="71" t="s">
        <v>31</v>
      </c>
      <c r="E49" s="146">
        <f t="shared" ref="E49:F49" si="12">E50</f>
        <v>840</v>
      </c>
      <c r="F49" s="323">
        <f t="shared" si="12"/>
        <v>840</v>
      </c>
      <c r="G49" s="225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</row>
    <row r="50" spans="1:37" x14ac:dyDescent="0.25">
      <c r="A50" s="18"/>
      <c r="B50" s="19"/>
      <c r="C50" s="19">
        <v>3224</v>
      </c>
      <c r="D50" s="21" t="s">
        <v>56</v>
      </c>
      <c r="E50" s="221">
        <v>840</v>
      </c>
      <c r="F50" s="221">
        <v>840</v>
      </c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</row>
    <row r="51" spans="1:37" s="72" customFormat="1" x14ac:dyDescent="0.25">
      <c r="A51" s="75"/>
      <c r="B51" s="76">
        <v>323</v>
      </c>
      <c r="C51" s="77"/>
      <c r="D51" s="71" t="s">
        <v>36</v>
      </c>
      <c r="E51" s="116">
        <f t="shared" ref="E51:F51" si="13">E52+E53</f>
        <v>3127</v>
      </c>
      <c r="F51" s="273">
        <f t="shared" si="13"/>
        <v>3243</v>
      </c>
      <c r="G51" s="225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</row>
    <row r="52" spans="1:37" ht="19.899999999999999" customHeight="1" x14ac:dyDescent="0.25">
      <c r="A52" s="18"/>
      <c r="B52" s="19"/>
      <c r="C52" s="20">
        <v>3232</v>
      </c>
      <c r="D52" s="23" t="s">
        <v>57</v>
      </c>
      <c r="E52" s="221">
        <v>3127</v>
      </c>
      <c r="F52" s="440">
        <v>3243</v>
      </c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</row>
    <row r="53" spans="1:37" x14ac:dyDescent="0.25">
      <c r="A53" s="18"/>
      <c r="B53" s="19"/>
      <c r="C53" s="20">
        <v>3237</v>
      </c>
      <c r="D53" s="23" t="s">
        <v>42</v>
      </c>
      <c r="E53" s="221">
        <v>0</v>
      </c>
      <c r="F53" s="221">
        <v>0</v>
      </c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</row>
    <row r="54" spans="1:37" s="49" customFormat="1" ht="25.15" customHeight="1" x14ac:dyDescent="0.25">
      <c r="A54" s="520" t="s">
        <v>58</v>
      </c>
      <c r="B54" s="521"/>
      <c r="C54" s="522"/>
      <c r="D54" s="51" t="s">
        <v>59</v>
      </c>
      <c r="E54" s="354">
        <f t="shared" ref="E54:F54" si="14">E57</f>
        <v>0</v>
      </c>
      <c r="F54" s="355">
        <f t="shared" si="14"/>
        <v>0</v>
      </c>
      <c r="G54" s="225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</row>
    <row r="55" spans="1:37" s="94" customFormat="1" hidden="1" x14ac:dyDescent="0.25">
      <c r="A55" s="24"/>
      <c r="B55" s="25"/>
      <c r="C55" s="26"/>
      <c r="D55" s="93"/>
      <c r="E55" s="222"/>
      <c r="F55" s="223"/>
      <c r="G55" s="225"/>
    </row>
    <row r="56" spans="1:37" s="94" customFormat="1" ht="17.45" customHeight="1" x14ac:dyDescent="0.25">
      <c r="A56" s="488" t="s">
        <v>167</v>
      </c>
      <c r="B56" s="489"/>
      <c r="C56" s="490"/>
      <c r="D56" s="111" t="s">
        <v>9</v>
      </c>
      <c r="E56" s="223"/>
      <c r="F56" s="223"/>
      <c r="G56" s="225"/>
    </row>
    <row r="57" spans="1:37" s="33" customFormat="1" x14ac:dyDescent="0.25">
      <c r="A57" s="565">
        <v>3</v>
      </c>
      <c r="B57" s="565"/>
      <c r="C57" s="566"/>
      <c r="D57" s="70" t="s">
        <v>13</v>
      </c>
      <c r="E57" s="277">
        <f t="shared" ref="E57:F59" si="15">E58</f>
        <v>0</v>
      </c>
      <c r="F57" s="324">
        <f t="shared" si="15"/>
        <v>0</v>
      </c>
      <c r="G57" s="225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</row>
    <row r="58" spans="1:37" s="280" customFormat="1" x14ac:dyDescent="0.25">
      <c r="A58" s="567">
        <v>32</v>
      </c>
      <c r="B58" s="567"/>
      <c r="C58" s="568"/>
      <c r="D58" s="278" t="s">
        <v>20</v>
      </c>
      <c r="E58" s="279">
        <f t="shared" si="15"/>
        <v>0</v>
      </c>
      <c r="F58" s="325">
        <f t="shared" si="15"/>
        <v>0</v>
      </c>
      <c r="G58" s="225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</row>
    <row r="59" spans="1:37" s="283" customFormat="1" x14ac:dyDescent="0.25">
      <c r="A59" s="569">
        <v>322</v>
      </c>
      <c r="B59" s="569"/>
      <c r="C59" s="570"/>
      <c r="D59" s="281" t="s">
        <v>31</v>
      </c>
      <c r="E59" s="282">
        <f t="shared" si="15"/>
        <v>0</v>
      </c>
      <c r="F59" s="326">
        <f t="shared" si="15"/>
        <v>0</v>
      </c>
      <c r="G59" s="225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</row>
    <row r="60" spans="1:37" s="94" customFormat="1" x14ac:dyDescent="0.25">
      <c r="A60" s="563">
        <v>3223</v>
      </c>
      <c r="B60" s="563"/>
      <c r="C60" s="564"/>
      <c r="D60" s="93" t="s">
        <v>33</v>
      </c>
      <c r="E60" s="223">
        <v>0</v>
      </c>
      <c r="F60" s="223">
        <v>0</v>
      </c>
      <c r="G60" s="225"/>
    </row>
    <row r="61" spans="1:37" s="63" customFormat="1" x14ac:dyDescent="0.25">
      <c r="A61" s="185" t="s">
        <v>60</v>
      </c>
      <c r="B61" s="186"/>
      <c r="C61" s="187"/>
      <c r="D61" s="188" t="s">
        <v>61</v>
      </c>
      <c r="E61" s="189">
        <f>E66+E104+E133++E162+E191+E220+E249</f>
        <v>8531</v>
      </c>
      <c r="F61" s="327">
        <f>F66+F104+F133++F162+F191+F220+F249</f>
        <v>8531</v>
      </c>
      <c r="G61" s="225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</row>
    <row r="62" spans="1:37" s="94" customFormat="1" hidden="1" x14ac:dyDescent="0.25">
      <c r="A62" s="18"/>
      <c r="B62" s="95"/>
      <c r="C62" s="20"/>
      <c r="D62" s="96"/>
      <c r="E62" s="222"/>
      <c r="F62" s="223"/>
      <c r="G62" s="225"/>
    </row>
    <row r="63" spans="1:37" s="94" customFormat="1" hidden="1" x14ac:dyDescent="0.25">
      <c r="A63" s="18"/>
      <c r="B63" s="95"/>
      <c r="C63" s="20"/>
      <c r="D63" s="96"/>
      <c r="E63" s="222"/>
      <c r="F63" s="223"/>
      <c r="G63" s="225"/>
    </row>
    <row r="64" spans="1:37" s="94" customFormat="1" hidden="1" x14ac:dyDescent="0.25">
      <c r="A64" s="18"/>
      <c r="B64" s="95"/>
      <c r="C64" s="20"/>
      <c r="D64" s="96"/>
      <c r="E64" s="222"/>
      <c r="F64" s="223"/>
      <c r="G64" s="225"/>
    </row>
    <row r="65" spans="1:24" s="94" customFormat="1" hidden="1" x14ac:dyDescent="0.25">
      <c r="A65" s="18"/>
      <c r="B65" s="97"/>
      <c r="C65" s="20"/>
      <c r="D65" s="98"/>
      <c r="E65" s="222"/>
      <c r="F65" s="223"/>
      <c r="G65" s="225"/>
    </row>
    <row r="66" spans="1:24" s="94" customFormat="1" ht="18" customHeight="1" x14ac:dyDescent="0.25">
      <c r="A66" s="518" t="s">
        <v>180</v>
      </c>
      <c r="B66" s="518"/>
      <c r="C66" s="519"/>
      <c r="D66" s="193" t="s">
        <v>179</v>
      </c>
      <c r="E66" s="118">
        <f t="shared" ref="E66:F66" si="16">E68+E91</f>
        <v>0</v>
      </c>
      <c r="F66" s="244">
        <f t="shared" si="16"/>
        <v>0</v>
      </c>
      <c r="G66" s="225"/>
    </row>
    <row r="67" spans="1:24" s="94" customFormat="1" ht="15.75" customHeight="1" x14ac:dyDescent="0.25">
      <c r="A67" s="488" t="s">
        <v>167</v>
      </c>
      <c r="B67" s="489"/>
      <c r="C67" s="490"/>
      <c r="D67" s="111" t="s">
        <v>121</v>
      </c>
      <c r="E67" s="356"/>
      <c r="F67" s="223"/>
      <c r="G67" s="225"/>
    </row>
    <row r="68" spans="1:24" s="94" customFormat="1" ht="15.75" customHeight="1" x14ac:dyDescent="0.25">
      <c r="A68" s="64"/>
      <c r="B68" s="68">
        <v>3</v>
      </c>
      <c r="C68" s="69"/>
      <c r="D68" s="70" t="s">
        <v>13</v>
      </c>
      <c r="E68" s="120">
        <f t="shared" ref="E68:F68" si="17">E69+E77</f>
        <v>0</v>
      </c>
      <c r="F68" s="245">
        <f t="shared" si="17"/>
        <v>0</v>
      </c>
      <c r="G68" s="225"/>
    </row>
    <row r="69" spans="1:24" s="94" customFormat="1" ht="15" customHeight="1" x14ac:dyDescent="0.25">
      <c r="A69" s="36"/>
      <c r="B69" s="37">
        <v>31</v>
      </c>
      <c r="C69" s="46"/>
      <c r="D69" s="74" t="s">
        <v>14</v>
      </c>
      <c r="E69" s="123">
        <f>E70+E72+E74</f>
        <v>0</v>
      </c>
      <c r="F69" s="246">
        <f>F70+F72+F74</f>
        <v>0</v>
      </c>
      <c r="G69" s="225"/>
    </row>
    <row r="70" spans="1:24" s="94" customFormat="1" ht="16.5" customHeight="1" x14ac:dyDescent="0.25">
      <c r="A70" s="75"/>
      <c r="B70" s="76">
        <v>311</v>
      </c>
      <c r="C70" s="79"/>
      <c r="D70" s="78" t="s">
        <v>89</v>
      </c>
      <c r="E70" s="116">
        <f t="shared" ref="E70:F70" si="18">E71</f>
        <v>0</v>
      </c>
      <c r="F70" s="273">
        <f t="shared" si="18"/>
        <v>0</v>
      </c>
      <c r="G70" s="225"/>
    </row>
    <row r="71" spans="1:24" s="94" customFormat="1" ht="17.25" customHeight="1" x14ac:dyDescent="0.25">
      <c r="A71" s="485">
        <v>3111</v>
      </c>
      <c r="B71" s="486"/>
      <c r="C71" s="487"/>
      <c r="D71" s="23" t="s">
        <v>64</v>
      </c>
      <c r="E71" s="221">
        <v>0</v>
      </c>
      <c r="F71" s="221">
        <v>0</v>
      </c>
      <c r="G71" s="225"/>
    </row>
    <row r="72" spans="1:24" s="94" customFormat="1" ht="18.75" customHeight="1" x14ac:dyDescent="0.25">
      <c r="A72" s="75"/>
      <c r="B72" s="76">
        <v>312</v>
      </c>
      <c r="C72" s="79"/>
      <c r="D72" s="78" t="s">
        <v>65</v>
      </c>
      <c r="E72" s="116">
        <f t="shared" ref="E72:F72" si="19">E73</f>
        <v>0</v>
      </c>
      <c r="F72" s="273">
        <f t="shared" si="19"/>
        <v>0</v>
      </c>
      <c r="G72" s="225"/>
    </row>
    <row r="73" spans="1:24" s="94" customFormat="1" ht="17.25" customHeight="1" x14ac:dyDescent="0.25">
      <c r="A73" s="485">
        <v>3121</v>
      </c>
      <c r="B73" s="486"/>
      <c r="C73" s="487"/>
      <c r="D73" s="23" t="s">
        <v>65</v>
      </c>
      <c r="E73" s="222">
        <v>0</v>
      </c>
      <c r="F73" s="222">
        <v>0</v>
      </c>
      <c r="G73" s="225"/>
    </row>
    <row r="74" spans="1:24" s="94" customFormat="1" ht="15.75" customHeight="1" x14ac:dyDescent="0.25">
      <c r="A74" s="75"/>
      <c r="B74" s="76">
        <v>313</v>
      </c>
      <c r="C74" s="79"/>
      <c r="D74" s="78" t="s">
        <v>66</v>
      </c>
      <c r="E74" s="116">
        <f t="shared" ref="E74:F74" si="20">E75</f>
        <v>0</v>
      </c>
      <c r="F74" s="273">
        <f t="shared" si="20"/>
        <v>0</v>
      </c>
      <c r="G74" s="225"/>
    </row>
    <row r="75" spans="1:24" s="53" customFormat="1" x14ac:dyDescent="0.25">
      <c r="A75" s="485">
        <v>3132</v>
      </c>
      <c r="B75" s="486"/>
      <c r="C75" s="487"/>
      <c r="D75" s="23" t="s">
        <v>90</v>
      </c>
      <c r="E75" s="222">
        <v>0</v>
      </c>
      <c r="F75" s="222">
        <v>0</v>
      </c>
      <c r="G75" s="225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</row>
    <row r="76" spans="1:24" s="33" customFormat="1" x14ac:dyDescent="0.25">
      <c r="A76" s="485">
        <v>3133</v>
      </c>
      <c r="B76" s="486"/>
      <c r="C76" s="487"/>
      <c r="D76" s="23" t="s">
        <v>117</v>
      </c>
      <c r="E76" s="222">
        <v>0</v>
      </c>
      <c r="F76" s="222">
        <v>0</v>
      </c>
      <c r="G76" s="225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</row>
    <row r="77" spans="1:24" s="40" customFormat="1" x14ac:dyDescent="0.25">
      <c r="A77" s="36"/>
      <c r="B77" s="37">
        <v>32</v>
      </c>
      <c r="C77" s="46"/>
      <c r="D77" s="74" t="s">
        <v>20</v>
      </c>
      <c r="E77" s="123">
        <f>E78</f>
        <v>0</v>
      </c>
      <c r="F77" s="246">
        <f>F78</f>
        <v>0</v>
      </c>
      <c r="G77" s="225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</row>
    <row r="78" spans="1:24" s="72" customFormat="1" x14ac:dyDescent="0.25">
      <c r="A78" s="75"/>
      <c r="B78" s="76">
        <v>321</v>
      </c>
      <c r="C78" s="79"/>
      <c r="D78" s="78" t="s">
        <v>27</v>
      </c>
      <c r="E78" s="116">
        <f t="shared" ref="E78:F78" si="21">E79+E80</f>
        <v>0</v>
      </c>
      <c r="F78" s="273">
        <f t="shared" si="21"/>
        <v>0</v>
      </c>
      <c r="G78" s="225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</row>
    <row r="79" spans="1:24" s="94" customFormat="1" x14ac:dyDescent="0.25">
      <c r="A79" s="485">
        <v>3211</v>
      </c>
      <c r="B79" s="486"/>
      <c r="C79" s="487"/>
      <c r="D79" s="101" t="s">
        <v>118</v>
      </c>
      <c r="E79" s="222">
        <v>0</v>
      </c>
      <c r="F79" s="222">
        <v>0</v>
      </c>
      <c r="G79" s="225"/>
    </row>
    <row r="80" spans="1:24" ht="14.25" customHeight="1" x14ac:dyDescent="0.25">
      <c r="A80" s="485">
        <v>3212</v>
      </c>
      <c r="B80" s="486"/>
      <c r="C80" s="487"/>
      <c r="D80" s="23" t="s">
        <v>115</v>
      </c>
      <c r="E80" s="222">
        <v>0</v>
      </c>
      <c r="F80" s="222">
        <v>0</v>
      </c>
      <c r="H80" s="94"/>
      <c r="I80" s="94"/>
      <c r="J80" s="94"/>
      <c r="K80" s="94"/>
      <c r="L80" s="94"/>
      <c r="M80" s="94"/>
      <c r="N80" s="94"/>
    </row>
    <row r="81" spans="1:7" s="94" customFormat="1" hidden="1" x14ac:dyDescent="0.25">
      <c r="A81" s="29"/>
      <c r="B81" s="30"/>
      <c r="C81" s="31"/>
      <c r="D81" s="93"/>
      <c r="E81" s="222"/>
      <c r="F81" s="223"/>
      <c r="G81" s="225"/>
    </row>
    <row r="82" spans="1:7" s="94" customFormat="1" hidden="1" x14ac:dyDescent="0.25">
      <c r="A82" s="18"/>
      <c r="B82" s="95"/>
      <c r="C82" s="20"/>
      <c r="D82" s="96"/>
      <c r="E82" s="222"/>
      <c r="F82" s="223"/>
      <c r="G82" s="225"/>
    </row>
    <row r="83" spans="1:7" s="94" customFormat="1" hidden="1" x14ac:dyDescent="0.25">
      <c r="A83" s="18"/>
      <c r="B83" s="95"/>
      <c r="C83" s="20"/>
      <c r="D83" s="96"/>
      <c r="E83" s="222"/>
      <c r="F83" s="223"/>
      <c r="G83" s="225"/>
    </row>
    <row r="84" spans="1:7" s="94" customFormat="1" hidden="1" x14ac:dyDescent="0.25">
      <c r="A84" s="18"/>
      <c r="B84" s="95"/>
      <c r="C84" s="20"/>
      <c r="D84" s="96"/>
      <c r="E84" s="222"/>
      <c r="F84" s="223"/>
      <c r="G84" s="225"/>
    </row>
    <row r="85" spans="1:7" s="94" customFormat="1" hidden="1" x14ac:dyDescent="0.25">
      <c r="A85" s="18"/>
      <c r="B85" s="97"/>
      <c r="C85" s="20"/>
      <c r="D85" s="98"/>
      <c r="E85" s="222"/>
      <c r="F85" s="223"/>
      <c r="G85" s="225"/>
    </row>
    <row r="86" spans="1:7" s="94" customFormat="1" hidden="1" x14ac:dyDescent="0.25">
      <c r="A86" s="18"/>
      <c r="B86" s="95"/>
      <c r="C86" s="20"/>
      <c r="D86" s="96"/>
      <c r="E86" s="222"/>
      <c r="F86" s="223"/>
      <c r="G86" s="225"/>
    </row>
    <row r="87" spans="1:7" s="94" customFormat="1" hidden="1" x14ac:dyDescent="0.25">
      <c r="A87" s="18"/>
      <c r="B87" s="97"/>
      <c r="C87" s="20"/>
      <c r="D87" s="98"/>
      <c r="E87" s="222"/>
      <c r="F87" s="223"/>
      <c r="G87" s="225"/>
    </row>
    <row r="88" spans="1:7" s="94" customFormat="1" hidden="1" x14ac:dyDescent="0.25">
      <c r="A88" s="18"/>
      <c r="B88" s="99"/>
      <c r="C88" s="20"/>
      <c r="D88" s="100"/>
      <c r="E88" s="222"/>
      <c r="F88" s="223"/>
      <c r="G88" s="225"/>
    </row>
    <row r="89" spans="1:7" s="94" customFormat="1" ht="14.25" hidden="1" customHeight="1" x14ac:dyDescent="0.25">
      <c r="A89" s="18"/>
      <c r="B89" s="97"/>
      <c r="C89" s="20"/>
      <c r="D89" s="98"/>
      <c r="E89" s="222"/>
      <c r="F89" s="223"/>
      <c r="G89" s="225"/>
    </row>
    <row r="90" spans="1:7" s="94" customFormat="1" ht="14.25" customHeight="1" x14ac:dyDescent="0.25">
      <c r="A90" s="488" t="s">
        <v>177</v>
      </c>
      <c r="B90" s="489"/>
      <c r="C90" s="490"/>
      <c r="D90" s="111" t="s">
        <v>178</v>
      </c>
      <c r="E90" s="356"/>
      <c r="F90" s="223"/>
      <c r="G90" s="225"/>
    </row>
    <row r="91" spans="1:7" s="94" customFormat="1" ht="14.25" customHeight="1" x14ac:dyDescent="0.25">
      <c r="A91" s="64"/>
      <c r="B91" s="68">
        <v>3</v>
      </c>
      <c r="C91" s="69"/>
      <c r="D91" s="70" t="s">
        <v>13</v>
      </c>
      <c r="E91" s="120">
        <f t="shared" ref="E91:F91" si="22">E92+E100</f>
        <v>0</v>
      </c>
      <c r="F91" s="245">
        <f t="shared" si="22"/>
        <v>0</v>
      </c>
      <c r="G91" s="225"/>
    </row>
    <row r="92" spans="1:7" s="94" customFormat="1" ht="14.25" customHeight="1" x14ac:dyDescent="0.25">
      <c r="A92" s="36"/>
      <c r="B92" s="37">
        <v>31</v>
      </c>
      <c r="C92" s="46"/>
      <c r="D92" s="74" t="s">
        <v>14</v>
      </c>
      <c r="E92" s="123">
        <f>E93+E95+E97</f>
        <v>0</v>
      </c>
      <c r="F92" s="246">
        <f>F93+F95+F97</f>
        <v>0</v>
      </c>
      <c r="G92" s="225"/>
    </row>
    <row r="93" spans="1:7" s="94" customFormat="1" ht="14.25" customHeight="1" x14ac:dyDescent="0.25">
      <c r="A93" s="75"/>
      <c r="B93" s="76">
        <v>311</v>
      </c>
      <c r="C93" s="79"/>
      <c r="D93" s="78" t="s">
        <v>89</v>
      </c>
      <c r="E93" s="116">
        <f t="shared" ref="E93:F93" si="23">E94</f>
        <v>0</v>
      </c>
      <c r="F93" s="273">
        <f t="shared" si="23"/>
        <v>0</v>
      </c>
      <c r="G93" s="225"/>
    </row>
    <row r="94" spans="1:7" s="94" customFormat="1" ht="14.25" customHeight="1" x14ac:dyDescent="0.25">
      <c r="A94" s="485">
        <v>3111</v>
      </c>
      <c r="B94" s="486"/>
      <c r="C94" s="487"/>
      <c r="D94" s="23" t="s">
        <v>64</v>
      </c>
      <c r="E94" s="221">
        <v>0</v>
      </c>
      <c r="F94" s="221">
        <v>0</v>
      </c>
      <c r="G94" s="225"/>
    </row>
    <row r="95" spans="1:7" s="94" customFormat="1" ht="14.25" customHeight="1" x14ac:dyDescent="0.25">
      <c r="A95" s="75"/>
      <c r="B95" s="76">
        <v>312</v>
      </c>
      <c r="C95" s="79"/>
      <c r="D95" s="78" t="s">
        <v>65</v>
      </c>
      <c r="E95" s="116">
        <f t="shared" ref="E95:F95" si="24">E96</f>
        <v>0</v>
      </c>
      <c r="F95" s="273">
        <f t="shared" si="24"/>
        <v>0</v>
      </c>
      <c r="G95" s="225"/>
    </row>
    <row r="96" spans="1:7" s="94" customFormat="1" ht="14.25" customHeight="1" x14ac:dyDescent="0.25">
      <c r="A96" s="485">
        <v>3121</v>
      </c>
      <c r="B96" s="486"/>
      <c r="C96" s="487"/>
      <c r="D96" s="23" t="s">
        <v>65</v>
      </c>
      <c r="E96" s="222">
        <v>0</v>
      </c>
      <c r="F96" s="222">
        <v>0</v>
      </c>
      <c r="G96" s="225"/>
    </row>
    <row r="97" spans="1:14" s="94" customFormat="1" ht="14.25" customHeight="1" x14ac:dyDescent="0.25">
      <c r="A97" s="75"/>
      <c r="B97" s="76">
        <v>313</v>
      </c>
      <c r="C97" s="79"/>
      <c r="D97" s="78" t="s">
        <v>66</v>
      </c>
      <c r="E97" s="116">
        <f t="shared" ref="E97:F97" si="25">E98</f>
        <v>0</v>
      </c>
      <c r="F97" s="273">
        <f t="shared" si="25"/>
        <v>0</v>
      </c>
      <c r="G97" s="225"/>
    </row>
    <row r="98" spans="1:14" s="94" customFormat="1" ht="14.25" customHeight="1" x14ac:dyDescent="0.25">
      <c r="A98" s="485">
        <v>3132</v>
      </c>
      <c r="B98" s="486"/>
      <c r="C98" s="487"/>
      <c r="D98" s="23" t="s">
        <v>90</v>
      </c>
      <c r="E98" s="222">
        <v>0</v>
      </c>
      <c r="F98" s="222">
        <v>0</v>
      </c>
      <c r="G98" s="225"/>
    </row>
    <row r="99" spans="1:14" s="94" customFormat="1" ht="14.25" customHeight="1" x14ac:dyDescent="0.25">
      <c r="A99" s="485">
        <v>3133</v>
      </c>
      <c r="B99" s="486"/>
      <c r="C99" s="487"/>
      <c r="D99" s="23" t="s">
        <v>117</v>
      </c>
      <c r="E99" s="222">
        <v>0</v>
      </c>
      <c r="F99" s="222">
        <v>0</v>
      </c>
      <c r="G99" s="225"/>
    </row>
    <row r="100" spans="1:14" s="94" customFormat="1" ht="14.25" customHeight="1" x14ac:dyDescent="0.25">
      <c r="A100" s="36"/>
      <c r="B100" s="37">
        <v>32</v>
      </c>
      <c r="C100" s="46"/>
      <c r="D100" s="74" t="s">
        <v>20</v>
      </c>
      <c r="E100" s="123">
        <f>E101</f>
        <v>0</v>
      </c>
      <c r="F100" s="246">
        <f>F101</f>
        <v>0</v>
      </c>
      <c r="G100" s="225"/>
    </row>
    <row r="101" spans="1:14" s="94" customFormat="1" ht="14.25" customHeight="1" x14ac:dyDescent="0.25">
      <c r="A101" s="75"/>
      <c r="B101" s="76">
        <v>321</v>
      </c>
      <c r="C101" s="79"/>
      <c r="D101" s="78" t="s">
        <v>27</v>
      </c>
      <c r="E101" s="116">
        <f t="shared" ref="E101:F101" si="26">E102+E103</f>
        <v>0</v>
      </c>
      <c r="F101" s="273">
        <f t="shared" si="26"/>
        <v>0</v>
      </c>
      <c r="G101" s="225"/>
    </row>
    <row r="102" spans="1:14" s="94" customFormat="1" ht="14.25" customHeight="1" x14ac:dyDescent="0.25">
      <c r="A102" s="485">
        <v>3211</v>
      </c>
      <c r="B102" s="486"/>
      <c r="C102" s="487"/>
      <c r="D102" s="101" t="s">
        <v>118</v>
      </c>
      <c r="E102" s="222">
        <v>0</v>
      </c>
      <c r="F102" s="222">
        <v>0</v>
      </c>
      <c r="G102" s="225"/>
    </row>
    <row r="103" spans="1:14" s="94" customFormat="1" ht="14.25" customHeight="1" x14ac:dyDescent="0.25">
      <c r="A103" s="485">
        <v>3212</v>
      </c>
      <c r="B103" s="486"/>
      <c r="C103" s="487"/>
      <c r="D103" s="23" t="s">
        <v>115</v>
      </c>
      <c r="E103" s="222">
        <v>0</v>
      </c>
      <c r="F103" s="222">
        <v>0</v>
      </c>
      <c r="G103" s="225"/>
    </row>
    <row r="104" spans="1:14" s="94" customFormat="1" ht="14.25" customHeight="1" x14ac:dyDescent="0.25">
      <c r="A104" s="190" t="s">
        <v>145</v>
      </c>
      <c r="B104" s="191"/>
      <c r="C104" s="192"/>
      <c r="D104" s="193" t="s">
        <v>144</v>
      </c>
      <c r="E104" s="118">
        <f t="shared" ref="E104:F104" si="27">E106+E120</f>
        <v>0</v>
      </c>
      <c r="F104" s="244">
        <f t="shared" si="27"/>
        <v>0</v>
      </c>
      <c r="G104" s="225"/>
    </row>
    <row r="105" spans="1:14" s="94" customFormat="1" ht="17.25" customHeight="1" x14ac:dyDescent="0.25">
      <c r="A105" s="488" t="s">
        <v>167</v>
      </c>
      <c r="B105" s="489"/>
      <c r="C105" s="490"/>
      <c r="D105" s="111" t="s">
        <v>9</v>
      </c>
      <c r="E105" s="356"/>
      <c r="F105" s="223"/>
      <c r="G105" s="225"/>
    </row>
    <row r="106" spans="1:14" s="94" customFormat="1" ht="17.25" customHeight="1" x14ac:dyDescent="0.25">
      <c r="A106" s="64"/>
      <c r="B106" s="68">
        <v>3</v>
      </c>
      <c r="C106" s="69"/>
      <c r="D106" s="70" t="s">
        <v>13</v>
      </c>
      <c r="E106" s="120">
        <f t="shared" ref="E106:F106" si="28">E107+E115</f>
        <v>0</v>
      </c>
      <c r="F106" s="245">
        <f t="shared" si="28"/>
        <v>0</v>
      </c>
      <c r="G106" s="225"/>
    </row>
    <row r="107" spans="1:14" s="94" customFormat="1" ht="17.25" customHeight="1" x14ac:dyDescent="0.25">
      <c r="A107" s="36"/>
      <c r="B107" s="37">
        <v>31</v>
      </c>
      <c r="C107" s="46"/>
      <c r="D107" s="74" t="s">
        <v>14</v>
      </c>
      <c r="E107" s="123">
        <f>E108+E110+E112</f>
        <v>0</v>
      </c>
      <c r="F107" s="246">
        <f>F108+F110+F112</f>
        <v>0</v>
      </c>
      <c r="G107" s="225"/>
    </row>
    <row r="108" spans="1:14" s="94" customFormat="1" ht="17.25" customHeight="1" x14ac:dyDescent="0.25">
      <c r="A108" s="75"/>
      <c r="B108" s="76">
        <v>311</v>
      </c>
      <c r="C108" s="79"/>
      <c r="D108" s="78" t="s">
        <v>89</v>
      </c>
      <c r="E108" s="116">
        <f t="shared" ref="E108:F108" si="29">E109</f>
        <v>0</v>
      </c>
      <c r="F108" s="273">
        <f t="shared" si="29"/>
        <v>0</v>
      </c>
      <c r="G108" s="225"/>
    </row>
    <row r="109" spans="1:14" s="94" customFormat="1" ht="15" customHeight="1" x14ac:dyDescent="0.25">
      <c r="A109" s="485">
        <v>3111</v>
      </c>
      <c r="B109" s="486"/>
      <c r="C109" s="487"/>
      <c r="D109" s="23" t="s">
        <v>64</v>
      </c>
      <c r="E109" s="221"/>
      <c r="F109" s="221"/>
      <c r="G109" s="225"/>
    </row>
    <row r="110" spans="1:14" s="94" customFormat="1" ht="15" customHeight="1" x14ac:dyDescent="0.25">
      <c r="A110" s="75"/>
      <c r="B110" s="76">
        <v>312</v>
      </c>
      <c r="C110" s="79"/>
      <c r="D110" s="78" t="s">
        <v>65</v>
      </c>
      <c r="E110" s="116">
        <f t="shared" ref="E110:F110" si="30">E111</f>
        <v>0</v>
      </c>
      <c r="F110" s="273">
        <f t="shared" si="30"/>
        <v>0</v>
      </c>
      <c r="G110" s="225"/>
    </row>
    <row r="111" spans="1:14" s="53" customFormat="1" x14ac:dyDescent="0.25">
      <c r="A111" s="485">
        <v>3121</v>
      </c>
      <c r="B111" s="486"/>
      <c r="C111" s="487"/>
      <c r="D111" s="23" t="s">
        <v>65</v>
      </c>
      <c r="E111" s="222"/>
      <c r="F111" s="222"/>
      <c r="G111" s="225"/>
      <c r="H111" s="94"/>
      <c r="I111" s="94"/>
      <c r="J111" s="94"/>
      <c r="K111" s="94"/>
      <c r="L111" s="94"/>
      <c r="M111" s="94"/>
      <c r="N111" s="94"/>
    </row>
    <row r="112" spans="1:14" s="62" customFormat="1" ht="30" customHeight="1" x14ac:dyDescent="0.25">
      <c r="A112" s="75"/>
      <c r="B112" s="76">
        <v>313</v>
      </c>
      <c r="C112" s="79"/>
      <c r="D112" s="78" t="s">
        <v>66</v>
      </c>
      <c r="E112" s="116">
        <f t="shared" ref="E112:F112" si="31">E113</f>
        <v>0</v>
      </c>
      <c r="F112" s="273">
        <f t="shared" si="31"/>
        <v>0</v>
      </c>
      <c r="G112" s="225"/>
      <c r="H112" s="94"/>
      <c r="I112" s="94"/>
      <c r="J112" s="94"/>
      <c r="K112" s="94"/>
      <c r="L112" s="94"/>
      <c r="M112" s="94"/>
      <c r="N112" s="94"/>
    </row>
    <row r="113" spans="1:14" s="94" customFormat="1" ht="30" customHeight="1" x14ac:dyDescent="0.25">
      <c r="A113" s="485">
        <v>3132</v>
      </c>
      <c r="B113" s="486"/>
      <c r="C113" s="487"/>
      <c r="D113" s="23" t="s">
        <v>90</v>
      </c>
      <c r="E113" s="222">
        <v>0</v>
      </c>
      <c r="F113" s="222">
        <v>0</v>
      </c>
      <c r="G113" s="225"/>
    </row>
    <row r="114" spans="1:14" s="33" customFormat="1" x14ac:dyDescent="0.25">
      <c r="A114" s="485">
        <v>3133</v>
      </c>
      <c r="B114" s="486"/>
      <c r="C114" s="487"/>
      <c r="D114" s="23" t="s">
        <v>117</v>
      </c>
      <c r="E114" s="222">
        <v>0</v>
      </c>
      <c r="F114" s="222">
        <v>0</v>
      </c>
      <c r="G114" s="225"/>
      <c r="H114" s="94"/>
      <c r="I114" s="94"/>
      <c r="J114" s="94"/>
      <c r="K114" s="94"/>
      <c r="L114" s="94"/>
      <c r="M114" s="94"/>
      <c r="N114" s="94"/>
    </row>
    <row r="115" spans="1:14" s="40" customFormat="1" ht="28.5" customHeight="1" x14ac:dyDescent="0.25">
      <c r="A115" s="36"/>
      <c r="B115" s="37">
        <v>32</v>
      </c>
      <c r="C115" s="46"/>
      <c r="D115" s="74" t="s">
        <v>20</v>
      </c>
      <c r="E115" s="123">
        <f>E116</f>
        <v>0</v>
      </c>
      <c r="F115" s="246">
        <f>F116</f>
        <v>0</v>
      </c>
      <c r="G115" s="225"/>
      <c r="H115" s="94"/>
      <c r="I115" s="94"/>
      <c r="J115" s="94"/>
      <c r="K115" s="94"/>
      <c r="L115" s="94"/>
      <c r="M115" s="94"/>
      <c r="N115" s="94"/>
    </row>
    <row r="116" spans="1:14" s="72" customFormat="1" x14ac:dyDescent="0.25">
      <c r="A116" s="75"/>
      <c r="B116" s="76">
        <v>321</v>
      </c>
      <c r="C116" s="79"/>
      <c r="D116" s="78" t="s">
        <v>27</v>
      </c>
      <c r="E116" s="116">
        <f t="shared" ref="E116:F116" si="32">E117+E118</f>
        <v>0</v>
      </c>
      <c r="F116" s="273">
        <f t="shared" si="32"/>
        <v>0</v>
      </c>
      <c r="G116" s="225"/>
      <c r="H116" s="94"/>
      <c r="I116" s="94"/>
      <c r="J116" s="94"/>
      <c r="K116" s="94"/>
      <c r="L116" s="94"/>
      <c r="M116" s="94"/>
      <c r="N116" s="94"/>
    </row>
    <row r="117" spans="1:14" ht="27.75" customHeight="1" x14ac:dyDescent="0.25">
      <c r="A117" s="485">
        <v>3211</v>
      </c>
      <c r="B117" s="486"/>
      <c r="C117" s="487"/>
      <c r="D117" s="101" t="s">
        <v>118</v>
      </c>
      <c r="E117" s="222">
        <v>0</v>
      </c>
      <c r="F117" s="222">
        <v>0</v>
      </c>
      <c r="H117" s="94"/>
      <c r="I117" s="94"/>
      <c r="J117" s="94"/>
      <c r="K117" s="94"/>
      <c r="L117" s="94"/>
      <c r="M117" s="94"/>
      <c r="N117" s="94"/>
    </row>
    <row r="118" spans="1:14" s="53" customFormat="1" x14ac:dyDescent="0.25">
      <c r="A118" s="485">
        <v>3212</v>
      </c>
      <c r="B118" s="486"/>
      <c r="C118" s="487"/>
      <c r="D118" s="23" t="s">
        <v>115</v>
      </c>
      <c r="E118" s="222">
        <v>0</v>
      </c>
      <c r="F118" s="222">
        <v>0</v>
      </c>
      <c r="G118" s="225"/>
      <c r="H118" s="94"/>
      <c r="I118" s="94"/>
      <c r="J118" s="94"/>
      <c r="K118" s="94"/>
      <c r="L118" s="94"/>
      <c r="M118" s="94"/>
      <c r="N118" s="94"/>
    </row>
    <row r="119" spans="1:14" s="72" customFormat="1" x14ac:dyDescent="0.25">
      <c r="A119" s="488" t="s">
        <v>177</v>
      </c>
      <c r="B119" s="489"/>
      <c r="C119" s="490"/>
      <c r="D119" s="111" t="s">
        <v>178</v>
      </c>
      <c r="E119" s="357"/>
      <c r="F119" s="124"/>
      <c r="G119" s="225"/>
      <c r="H119" s="94"/>
      <c r="I119" s="94"/>
      <c r="J119" s="94"/>
      <c r="K119" s="94"/>
      <c r="L119" s="94"/>
      <c r="M119" s="94"/>
      <c r="N119" s="94"/>
    </row>
    <row r="120" spans="1:14" ht="17.25" customHeight="1" x14ac:dyDescent="0.25">
      <c r="A120" s="64"/>
      <c r="B120" s="68">
        <v>3</v>
      </c>
      <c r="C120" s="69"/>
      <c r="D120" s="70" t="s">
        <v>13</v>
      </c>
      <c r="E120" s="125">
        <f t="shared" ref="E120:F120" si="33">E121+E129</f>
        <v>0</v>
      </c>
      <c r="F120" s="125">
        <f t="shared" si="33"/>
        <v>0</v>
      </c>
      <c r="H120" s="94"/>
      <c r="I120" s="94"/>
      <c r="J120" s="94"/>
      <c r="K120" s="94"/>
      <c r="L120" s="94"/>
      <c r="M120" s="94"/>
      <c r="N120" s="94"/>
    </row>
    <row r="121" spans="1:14" s="62" customFormat="1" x14ac:dyDescent="0.25">
      <c r="A121" s="36"/>
      <c r="B121" s="37">
        <v>31</v>
      </c>
      <c r="C121" s="46"/>
      <c r="D121" s="74" t="s">
        <v>14</v>
      </c>
      <c r="E121" s="126">
        <f>E122+E124+E126</f>
        <v>0</v>
      </c>
      <c r="F121" s="126">
        <f>F122+F124+F126</f>
        <v>0</v>
      </c>
      <c r="G121" s="225"/>
      <c r="H121" s="94"/>
      <c r="I121" s="94"/>
      <c r="J121" s="94"/>
      <c r="K121" s="94"/>
      <c r="L121" s="94"/>
      <c r="M121" s="94"/>
      <c r="N121" s="94"/>
    </row>
    <row r="122" spans="1:14" s="94" customFormat="1" x14ac:dyDescent="0.25">
      <c r="A122" s="75"/>
      <c r="B122" s="76">
        <v>311</v>
      </c>
      <c r="C122" s="79"/>
      <c r="D122" s="78" t="s">
        <v>89</v>
      </c>
      <c r="E122" s="146">
        <f t="shared" ref="E122:F122" si="34">E123</f>
        <v>0</v>
      </c>
      <c r="F122" s="146">
        <f t="shared" si="34"/>
        <v>0</v>
      </c>
      <c r="G122" s="225"/>
    </row>
    <row r="123" spans="1:14" s="33" customFormat="1" x14ac:dyDescent="0.25">
      <c r="A123" s="485">
        <v>3111</v>
      </c>
      <c r="B123" s="486"/>
      <c r="C123" s="487"/>
      <c r="D123" s="23" t="s">
        <v>64</v>
      </c>
      <c r="E123" s="154"/>
      <c r="F123" s="154"/>
      <c r="G123" s="225"/>
      <c r="H123" s="94"/>
      <c r="I123" s="94"/>
      <c r="J123" s="94"/>
      <c r="K123" s="94"/>
      <c r="L123" s="94"/>
      <c r="M123" s="94"/>
      <c r="N123" s="94"/>
    </row>
    <row r="124" spans="1:14" s="40" customFormat="1" x14ac:dyDescent="0.25">
      <c r="A124" s="75"/>
      <c r="B124" s="76">
        <v>312</v>
      </c>
      <c r="C124" s="79"/>
      <c r="D124" s="78" t="s">
        <v>65</v>
      </c>
      <c r="E124" s="146">
        <f t="shared" ref="E124:F124" si="35">E125</f>
        <v>0</v>
      </c>
      <c r="F124" s="146">
        <f t="shared" si="35"/>
        <v>0</v>
      </c>
      <c r="G124" s="225"/>
      <c r="H124" s="94"/>
      <c r="I124" s="94"/>
      <c r="J124" s="94"/>
      <c r="K124" s="94"/>
      <c r="L124" s="94"/>
      <c r="M124" s="94"/>
      <c r="N124" s="94"/>
    </row>
    <row r="125" spans="1:14" s="72" customFormat="1" x14ac:dyDescent="0.25">
      <c r="A125" s="485">
        <v>3121</v>
      </c>
      <c r="B125" s="486"/>
      <c r="C125" s="487"/>
      <c r="D125" s="23" t="s">
        <v>65</v>
      </c>
      <c r="E125" s="124"/>
      <c r="F125" s="124"/>
      <c r="G125" s="225"/>
      <c r="H125" s="94"/>
      <c r="I125" s="94"/>
      <c r="J125" s="94"/>
      <c r="K125" s="94"/>
      <c r="L125" s="94"/>
      <c r="M125" s="94"/>
      <c r="N125" s="94"/>
    </row>
    <row r="126" spans="1:14" ht="15.75" customHeight="1" x14ac:dyDescent="0.25">
      <c r="A126" s="75"/>
      <c r="B126" s="76">
        <v>313</v>
      </c>
      <c r="C126" s="79"/>
      <c r="D126" s="78" t="s">
        <v>66</v>
      </c>
      <c r="E126" s="146">
        <f t="shared" ref="E126:F126" si="36">E127</f>
        <v>0</v>
      </c>
      <c r="F126" s="146">
        <f t="shared" si="36"/>
        <v>0</v>
      </c>
      <c r="H126" s="94"/>
      <c r="I126" s="94"/>
      <c r="J126" s="94"/>
      <c r="K126" s="94"/>
      <c r="L126" s="94"/>
      <c r="M126" s="94"/>
      <c r="N126" s="94"/>
    </row>
    <row r="127" spans="1:14" s="53" customFormat="1" ht="29.25" customHeight="1" x14ac:dyDescent="0.25">
      <c r="A127" s="485">
        <v>3132</v>
      </c>
      <c r="B127" s="486"/>
      <c r="C127" s="487"/>
      <c r="D127" s="23" t="s">
        <v>90</v>
      </c>
      <c r="E127" s="124">
        <v>0</v>
      </c>
      <c r="F127" s="124">
        <v>0</v>
      </c>
      <c r="G127" s="225"/>
      <c r="H127" s="94"/>
      <c r="I127" s="94"/>
      <c r="J127" s="94"/>
      <c r="K127" s="94"/>
      <c r="L127" s="94"/>
      <c r="M127" s="94"/>
      <c r="N127" s="94"/>
    </row>
    <row r="128" spans="1:14" s="62" customFormat="1" x14ac:dyDescent="0.25">
      <c r="A128" s="485">
        <v>3133</v>
      </c>
      <c r="B128" s="486"/>
      <c r="C128" s="487"/>
      <c r="D128" s="23" t="s">
        <v>117</v>
      </c>
      <c r="E128" s="124">
        <v>0</v>
      </c>
      <c r="F128" s="124">
        <v>0</v>
      </c>
      <c r="G128" s="225"/>
      <c r="H128" s="94"/>
      <c r="I128" s="94"/>
      <c r="J128" s="94"/>
      <c r="K128" s="94"/>
      <c r="L128" s="94"/>
      <c r="M128" s="94"/>
      <c r="N128" s="94"/>
    </row>
    <row r="129" spans="1:14" s="94" customFormat="1" x14ac:dyDescent="0.25">
      <c r="A129" s="36"/>
      <c r="B129" s="37">
        <v>32</v>
      </c>
      <c r="C129" s="46"/>
      <c r="D129" s="74" t="s">
        <v>20</v>
      </c>
      <c r="E129" s="126">
        <f>E130</f>
        <v>0</v>
      </c>
      <c r="F129" s="126">
        <f>F130</f>
        <v>0</v>
      </c>
      <c r="G129" s="225"/>
    </row>
    <row r="130" spans="1:14" s="33" customFormat="1" x14ac:dyDescent="0.25">
      <c r="A130" s="75"/>
      <c r="B130" s="76">
        <v>321</v>
      </c>
      <c r="C130" s="79"/>
      <c r="D130" s="78" t="s">
        <v>27</v>
      </c>
      <c r="E130" s="146">
        <f t="shared" ref="E130:F130" si="37">E131+E132</f>
        <v>0</v>
      </c>
      <c r="F130" s="146">
        <f t="shared" si="37"/>
        <v>0</v>
      </c>
      <c r="G130" s="225"/>
      <c r="H130" s="94"/>
      <c r="I130" s="94"/>
      <c r="J130" s="94"/>
      <c r="K130" s="94"/>
      <c r="L130" s="94"/>
      <c r="M130" s="94"/>
      <c r="N130" s="94"/>
    </row>
    <row r="131" spans="1:14" s="40" customFormat="1" x14ac:dyDescent="0.25">
      <c r="A131" s="485">
        <v>3211</v>
      </c>
      <c r="B131" s="486"/>
      <c r="C131" s="487"/>
      <c r="D131" s="101" t="s">
        <v>118</v>
      </c>
      <c r="E131" s="124">
        <v>0</v>
      </c>
      <c r="F131" s="124">
        <v>0</v>
      </c>
      <c r="G131" s="225"/>
      <c r="H131" s="94"/>
      <c r="I131" s="94"/>
      <c r="J131" s="94"/>
      <c r="K131" s="94"/>
      <c r="L131" s="94"/>
      <c r="M131" s="94"/>
      <c r="N131" s="94"/>
    </row>
    <row r="132" spans="1:14" s="72" customFormat="1" x14ac:dyDescent="0.25">
      <c r="A132" s="485">
        <v>3212</v>
      </c>
      <c r="B132" s="486"/>
      <c r="C132" s="487"/>
      <c r="D132" s="23" t="s">
        <v>115</v>
      </c>
      <c r="E132" s="124">
        <v>0</v>
      </c>
      <c r="F132" s="124">
        <v>0</v>
      </c>
      <c r="G132" s="225"/>
      <c r="H132" s="94"/>
      <c r="I132" s="94"/>
      <c r="J132" s="94"/>
      <c r="K132" s="94"/>
      <c r="L132" s="94"/>
      <c r="M132" s="94"/>
      <c r="N132" s="94"/>
    </row>
    <row r="133" spans="1:14" x14ac:dyDescent="0.25">
      <c r="A133" s="190" t="s">
        <v>146</v>
      </c>
      <c r="B133" s="191"/>
      <c r="C133" s="192"/>
      <c r="D133" s="193" t="s">
        <v>147</v>
      </c>
      <c r="E133" s="317">
        <f>E135+E149</f>
        <v>4475.4000000000005</v>
      </c>
      <c r="F133" s="317">
        <f>F135+F149</f>
        <v>0</v>
      </c>
      <c r="H133" s="94"/>
      <c r="I133" s="94"/>
      <c r="J133" s="94"/>
      <c r="K133" s="94"/>
      <c r="L133" s="94"/>
      <c r="M133" s="94"/>
      <c r="N133" s="94"/>
    </row>
    <row r="134" spans="1:14" x14ac:dyDescent="0.25">
      <c r="A134" s="488" t="s">
        <v>167</v>
      </c>
      <c r="B134" s="489"/>
      <c r="C134" s="490"/>
      <c r="D134" s="111" t="s">
        <v>9</v>
      </c>
      <c r="E134" s="124"/>
      <c r="F134" s="124"/>
      <c r="H134" s="94"/>
      <c r="I134" s="94"/>
      <c r="J134" s="94"/>
      <c r="K134" s="94"/>
      <c r="L134" s="94"/>
      <c r="M134" s="94"/>
      <c r="N134" s="94"/>
    </row>
    <row r="135" spans="1:14" ht="15" customHeight="1" x14ac:dyDescent="0.25">
      <c r="A135" s="64"/>
      <c r="B135" s="68">
        <v>3</v>
      </c>
      <c r="C135" s="69"/>
      <c r="D135" s="70" t="s">
        <v>13</v>
      </c>
      <c r="E135" s="125">
        <f t="shared" ref="E135:F135" si="38">E136+E144</f>
        <v>671.32</v>
      </c>
      <c r="F135" s="125">
        <f t="shared" si="38"/>
        <v>0</v>
      </c>
      <c r="H135" s="94"/>
      <c r="I135" s="94"/>
      <c r="J135" s="94"/>
      <c r="K135" s="94"/>
      <c r="L135" s="94"/>
      <c r="M135" s="94"/>
      <c r="N135" s="94"/>
    </row>
    <row r="136" spans="1:14" s="72" customFormat="1" x14ac:dyDescent="0.25">
      <c r="A136" s="36"/>
      <c r="B136" s="37">
        <v>31</v>
      </c>
      <c r="C136" s="46"/>
      <c r="D136" s="74" t="s">
        <v>14</v>
      </c>
      <c r="E136" s="126">
        <f t="shared" ref="E136:F136" si="39">E137+E139+E141</f>
        <v>591.58000000000004</v>
      </c>
      <c r="F136" s="126">
        <f t="shared" si="39"/>
        <v>0</v>
      </c>
      <c r="G136" s="225"/>
      <c r="H136" s="94"/>
      <c r="I136" s="94"/>
      <c r="J136" s="94"/>
      <c r="K136" s="94"/>
      <c r="L136" s="94"/>
      <c r="M136" s="94"/>
      <c r="N136" s="94"/>
    </row>
    <row r="137" spans="1:14" x14ac:dyDescent="0.25">
      <c r="A137" s="75"/>
      <c r="B137" s="76">
        <v>311</v>
      </c>
      <c r="C137" s="79"/>
      <c r="D137" s="78" t="s">
        <v>89</v>
      </c>
      <c r="E137" s="146">
        <f t="shared" ref="E137:F137" si="40">E138</f>
        <v>507.8</v>
      </c>
      <c r="F137" s="146">
        <f t="shared" si="40"/>
        <v>0</v>
      </c>
      <c r="H137" s="94"/>
      <c r="I137" s="94"/>
      <c r="J137" s="94"/>
      <c r="K137" s="94"/>
      <c r="L137" s="94"/>
      <c r="M137" s="94"/>
      <c r="N137" s="94"/>
    </row>
    <row r="138" spans="1:14" x14ac:dyDescent="0.25">
      <c r="A138" s="485">
        <v>3111</v>
      </c>
      <c r="B138" s="486"/>
      <c r="C138" s="487"/>
      <c r="D138" s="23" t="s">
        <v>64</v>
      </c>
      <c r="E138" s="124">
        <v>507.8</v>
      </c>
      <c r="F138" s="124">
        <v>0</v>
      </c>
      <c r="H138" s="94"/>
      <c r="I138" s="94"/>
      <c r="J138" s="94"/>
      <c r="K138" s="94"/>
      <c r="L138" s="94"/>
      <c r="M138" s="94"/>
      <c r="N138" s="94"/>
    </row>
    <row r="139" spans="1:14" x14ac:dyDescent="0.25">
      <c r="A139" s="75"/>
      <c r="B139" s="76">
        <v>312</v>
      </c>
      <c r="C139" s="79"/>
      <c r="D139" s="78" t="s">
        <v>65</v>
      </c>
      <c r="E139" s="116">
        <f t="shared" ref="E139:F139" si="41">E140</f>
        <v>0</v>
      </c>
      <c r="F139" s="273">
        <f t="shared" si="41"/>
        <v>0</v>
      </c>
      <c r="H139" s="94"/>
      <c r="I139" s="94"/>
      <c r="J139" s="94"/>
      <c r="K139" s="94"/>
      <c r="L139" s="94"/>
      <c r="M139" s="94"/>
      <c r="N139" s="94"/>
    </row>
    <row r="140" spans="1:14" x14ac:dyDescent="0.25">
      <c r="A140" s="485">
        <v>3121</v>
      </c>
      <c r="B140" s="486"/>
      <c r="C140" s="487"/>
      <c r="D140" s="23" t="s">
        <v>65</v>
      </c>
      <c r="E140" s="222">
        <v>0</v>
      </c>
      <c r="F140" s="222">
        <v>0</v>
      </c>
      <c r="H140" s="94"/>
      <c r="I140" s="94"/>
      <c r="J140" s="94"/>
      <c r="K140" s="94"/>
      <c r="L140" s="94"/>
      <c r="M140" s="94"/>
      <c r="N140" s="94"/>
    </row>
    <row r="141" spans="1:14" x14ac:dyDescent="0.25">
      <c r="A141" s="75"/>
      <c r="B141" s="76">
        <v>313</v>
      </c>
      <c r="C141" s="79"/>
      <c r="D141" s="78" t="s">
        <v>66</v>
      </c>
      <c r="E141" s="116">
        <f t="shared" ref="E141:F141" si="42">E142</f>
        <v>83.78</v>
      </c>
      <c r="F141" s="273">
        <f t="shared" si="42"/>
        <v>0</v>
      </c>
      <c r="H141" s="94"/>
      <c r="I141" s="94"/>
      <c r="J141" s="94"/>
      <c r="K141" s="94"/>
      <c r="L141" s="94"/>
      <c r="M141" s="94"/>
      <c r="N141" s="94"/>
    </row>
    <row r="142" spans="1:14" ht="19.5" customHeight="1" x14ac:dyDescent="0.25">
      <c r="A142" s="485">
        <v>3132</v>
      </c>
      <c r="B142" s="486"/>
      <c r="C142" s="487"/>
      <c r="D142" s="23" t="s">
        <v>90</v>
      </c>
      <c r="E142" s="211">
        <v>83.78</v>
      </c>
      <c r="F142" s="211">
        <v>0</v>
      </c>
      <c r="H142" s="94"/>
      <c r="I142" s="94"/>
      <c r="J142" s="94"/>
      <c r="K142" s="94"/>
      <c r="L142" s="94"/>
      <c r="M142" s="94"/>
      <c r="N142" s="94"/>
    </row>
    <row r="143" spans="1:14" s="72" customFormat="1" x14ac:dyDescent="0.25">
      <c r="A143" s="485">
        <v>3133</v>
      </c>
      <c r="B143" s="486"/>
      <c r="C143" s="487"/>
      <c r="D143" s="23" t="s">
        <v>117</v>
      </c>
      <c r="E143" s="222">
        <v>0</v>
      </c>
      <c r="F143" s="222">
        <v>0</v>
      </c>
      <c r="G143" s="225"/>
      <c r="H143" s="94"/>
      <c r="I143" s="94"/>
      <c r="J143" s="94"/>
      <c r="K143" s="94"/>
      <c r="L143" s="94"/>
      <c r="M143" s="94"/>
      <c r="N143" s="94"/>
    </row>
    <row r="144" spans="1:14" x14ac:dyDescent="0.25">
      <c r="A144" s="36"/>
      <c r="B144" s="37">
        <v>32</v>
      </c>
      <c r="C144" s="46"/>
      <c r="D144" s="74" t="s">
        <v>20</v>
      </c>
      <c r="E144" s="123">
        <f t="shared" ref="E144:F144" si="43">E145</f>
        <v>79.740000000000009</v>
      </c>
      <c r="F144" s="246">
        <f t="shared" si="43"/>
        <v>0</v>
      </c>
      <c r="H144" s="94"/>
      <c r="I144" s="94"/>
      <c r="J144" s="94"/>
      <c r="K144" s="94"/>
      <c r="L144" s="94"/>
      <c r="M144" s="94"/>
      <c r="N144" s="94"/>
    </row>
    <row r="145" spans="1:14" ht="19.5" customHeight="1" x14ac:dyDescent="0.25">
      <c r="A145" s="75"/>
      <c r="B145" s="76">
        <v>321</v>
      </c>
      <c r="C145" s="79"/>
      <c r="D145" s="78" t="s">
        <v>27</v>
      </c>
      <c r="E145" s="116">
        <f t="shared" ref="E145:F145" si="44">E146+E147</f>
        <v>79.740000000000009</v>
      </c>
      <c r="F145" s="273">
        <f t="shared" si="44"/>
        <v>0</v>
      </c>
      <c r="H145" s="94"/>
      <c r="I145" s="94"/>
      <c r="J145" s="94"/>
      <c r="K145" s="94"/>
      <c r="L145" s="94"/>
      <c r="M145" s="94"/>
      <c r="N145" s="94"/>
    </row>
    <row r="146" spans="1:14" x14ac:dyDescent="0.25">
      <c r="A146" s="485">
        <v>3211</v>
      </c>
      <c r="B146" s="486"/>
      <c r="C146" s="487"/>
      <c r="D146" s="101" t="s">
        <v>118</v>
      </c>
      <c r="E146" s="124">
        <v>3.98</v>
      </c>
      <c r="F146" s="222">
        <v>0</v>
      </c>
      <c r="H146" s="94"/>
      <c r="I146" s="94"/>
      <c r="J146" s="94"/>
      <c r="K146" s="94"/>
      <c r="L146" s="94"/>
      <c r="M146" s="94"/>
      <c r="N146" s="94"/>
    </row>
    <row r="147" spans="1:14" x14ac:dyDescent="0.25">
      <c r="A147" s="485">
        <v>3212</v>
      </c>
      <c r="B147" s="486"/>
      <c r="C147" s="487"/>
      <c r="D147" s="23" t="s">
        <v>115</v>
      </c>
      <c r="E147" s="124">
        <v>75.760000000000005</v>
      </c>
      <c r="F147" s="222">
        <v>0</v>
      </c>
      <c r="H147" s="94"/>
      <c r="I147" s="94"/>
      <c r="J147" s="94"/>
      <c r="K147" s="94"/>
      <c r="L147" s="94"/>
      <c r="M147" s="94"/>
      <c r="N147" s="94"/>
    </row>
    <row r="148" spans="1:14" x14ac:dyDescent="0.25">
      <c r="A148" s="488" t="s">
        <v>177</v>
      </c>
      <c r="B148" s="489"/>
      <c r="C148" s="490"/>
      <c r="D148" s="111" t="s">
        <v>178</v>
      </c>
      <c r="E148" s="357"/>
      <c r="F148" s="222"/>
      <c r="H148" s="94"/>
      <c r="I148" s="94"/>
      <c r="J148" s="94"/>
      <c r="K148" s="94"/>
      <c r="L148" s="94"/>
      <c r="M148" s="94"/>
      <c r="N148" s="94"/>
    </row>
    <row r="149" spans="1:14" x14ac:dyDescent="0.25">
      <c r="A149" s="64"/>
      <c r="B149" s="68">
        <v>3</v>
      </c>
      <c r="C149" s="69"/>
      <c r="D149" s="70" t="s">
        <v>13</v>
      </c>
      <c r="E149" s="120">
        <f t="shared" ref="E149:F149" si="45">E150+E158</f>
        <v>3804.0800000000004</v>
      </c>
      <c r="F149" s="245">
        <f t="shared" si="45"/>
        <v>0</v>
      </c>
      <c r="H149" s="94"/>
      <c r="I149" s="94"/>
      <c r="J149" s="94"/>
      <c r="K149" s="94"/>
      <c r="L149" s="94"/>
      <c r="M149" s="94"/>
      <c r="N149" s="94"/>
    </row>
    <row r="150" spans="1:14" x14ac:dyDescent="0.25">
      <c r="A150" s="36"/>
      <c r="B150" s="37">
        <v>31</v>
      </c>
      <c r="C150" s="46"/>
      <c r="D150" s="74" t="s">
        <v>14</v>
      </c>
      <c r="E150" s="123">
        <f>E151+E153+E155</f>
        <v>3352.1800000000003</v>
      </c>
      <c r="F150" s="246">
        <f>F151+F153+F155</f>
        <v>0</v>
      </c>
      <c r="H150" s="94"/>
      <c r="I150" s="94"/>
      <c r="J150" s="94"/>
      <c r="K150" s="94"/>
      <c r="L150" s="94"/>
      <c r="M150" s="94"/>
      <c r="N150" s="94"/>
    </row>
    <row r="151" spans="1:14" x14ac:dyDescent="0.25">
      <c r="A151" s="75"/>
      <c r="B151" s="76">
        <v>311</v>
      </c>
      <c r="C151" s="79"/>
      <c r="D151" s="78" t="s">
        <v>89</v>
      </c>
      <c r="E151" s="116">
        <f t="shared" ref="E151:F151" si="46">E152</f>
        <v>2877.4</v>
      </c>
      <c r="F151" s="273">
        <f t="shared" si="46"/>
        <v>0</v>
      </c>
      <c r="H151" s="94"/>
      <c r="I151" s="94"/>
      <c r="J151" s="94"/>
      <c r="K151" s="94"/>
      <c r="L151" s="94"/>
      <c r="M151" s="94"/>
      <c r="N151" s="94"/>
    </row>
    <row r="152" spans="1:14" x14ac:dyDescent="0.25">
      <c r="A152" s="485">
        <v>3111</v>
      </c>
      <c r="B152" s="486"/>
      <c r="C152" s="487"/>
      <c r="D152" s="23" t="s">
        <v>64</v>
      </c>
      <c r="E152" s="221">
        <v>2877.4</v>
      </c>
      <c r="F152" s="221">
        <v>0</v>
      </c>
      <c r="H152" s="94"/>
      <c r="I152" s="94"/>
      <c r="J152" s="94"/>
      <c r="K152" s="94"/>
      <c r="L152" s="94"/>
      <c r="M152" s="94"/>
      <c r="N152" s="94"/>
    </row>
    <row r="153" spans="1:14" s="72" customFormat="1" x14ac:dyDescent="0.25">
      <c r="A153" s="75"/>
      <c r="B153" s="76">
        <v>312</v>
      </c>
      <c r="C153" s="79"/>
      <c r="D153" s="78" t="s">
        <v>65</v>
      </c>
      <c r="E153" s="116">
        <f t="shared" ref="E153:F153" si="47">E154</f>
        <v>0</v>
      </c>
      <c r="F153" s="273">
        <f t="shared" si="47"/>
        <v>0</v>
      </c>
      <c r="G153" s="225"/>
      <c r="H153" s="94"/>
      <c r="I153" s="94"/>
      <c r="J153" s="94"/>
      <c r="K153" s="94"/>
      <c r="L153" s="94"/>
      <c r="M153" s="94"/>
      <c r="N153" s="94"/>
    </row>
    <row r="154" spans="1:14" x14ac:dyDescent="0.25">
      <c r="A154" s="485">
        <v>3121</v>
      </c>
      <c r="B154" s="486"/>
      <c r="C154" s="487"/>
      <c r="D154" s="23" t="s">
        <v>65</v>
      </c>
      <c r="E154" s="222">
        <v>0</v>
      </c>
      <c r="F154" s="222">
        <v>0</v>
      </c>
      <c r="H154" s="94"/>
      <c r="I154" s="94"/>
      <c r="J154" s="94"/>
      <c r="K154" s="94"/>
      <c r="L154" s="94"/>
      <c r="M154" s="94"/>
      <c r="N154" s="94"/>
    </row>
    <row r="155" spans="1:14" x14ac:dyDescent="0.25">
      <c r="A155" s="75"/>
      <c r="B155" s="76">
        <v>313</v>
      </c>
      <c r="C155" s="79"/>
      <c r="D155" s="78" t="s">
        <v>66</v>
      </c>
      <c r="E155" s="116">
        <f t="shared" ref="E155:F155" si="48">E156</f>
        <v>474.78</v>
      </c>
      <c r="F155" s="273">
        <f t="shared" si="48"/>
        <v>0</v>
      </c>
      <c r="H155" s="94"/>
      <c r="I155" s="94"/>
      <c r="J155" s="94"/>
      <c r="K155" s="94"/>
      <c r="L155" s="94"/>
      <c r="M155" s="94"/>
      <c r="N155" s="94"/>
    </row>
    <row r="156" spans="1:14" x14ac:dyDescent="0.25">
      <c r="A156" s="485">
        <v>3132</v>
      </c>
      <c r="B156" s="486"/>
      <c r="C156" s="487"/>
      <c r="D156" s="23" t="s">
        <v>90</v>
      </c>
      <c r="E156" s="222">
        <v>474.78</v>
      </c>
      <c r="F156" s="222">
        <v>0</v>
      </c>
      <c r="H156" s="94"/>
      <c r="I156" s="94"/>
      <c r="J156" s="94"/>
      <c r="K156" s="94"/>
      <c r="L156" s="94"/>
      <c r="M156" s="94"/>
      <c r="N156" s="94"/>
    </row>
    <row r="157" spans="1:14" x14ac:dyDescent="0.25">
      <c r="A157" s="485">
        <v>3133</v>
      </c>
      <c r="B157" s="486"/>
      <c r="C157" s="487"/>
      <c r="D157" s="23" t="s">
        <v>117</v>
      </c>
      <c r="E157" s="222">
        <v>0</v>
      </c>
      <c r="F157" s="222">
        <v>0</v>
      </c>
      <c r="H157" s="94"/>
      <c r="I157" s="94"/>
      <c r="J157" s="94"/>
      <c r="K157" s="94"/>
      <c r="L157" s="94"/>
      <c r="M157" s="94"/>
      <c r="N157" s="94"/>
    </row>
    <row r="158" spans="1:14" ht="14.25" customHeight="1" x14ac:dyDescent="0.25">
      <c r="A158" s="36"/>
      <c r="B158" s="37">
        <v>32</v>
      </c>
      <c r="C158" s="46"/>
      <c r="D158" s="74" t="s">
        <v>20</v>
      </c>
      <c r="E158" s="123">
        <f>E159</f>
        <v>451.9</v>
      </c>
      <c r="F158" s="246">
        <f>F159</f>
        <v>0</v>
      </c>
      <c r="H158" s="94"/>
      <c r="I158" s="94"/>
      <c r="J158" s="94"/>
      <c r="K158" s="94"/>
      <c r="L158" s="94"/>
      <c r="M158" s="94"/>
      <c r="N158" s="94"/>
    </row>
    <row r="159" spans="1:14" s="40" customFormat="1" x14ac:dyDescent="0.25">
      <c r="A159" s="75"/>
      <c r="B159" s="76">
        <v>321</v>
      </c>
      <c r="C159" s="79"/>
      <c r="D159" s="78" t="s">
        <v>27</v>
      </c>
      <c r="E159" s="116">
        <f t="shared" ref="E159:F159" si="49">E160+E161</f>
        <v>451.9</v>
      </c>
      <c r="F159" s="273">
        <f t="shared" si="49"/>
        <v>0</v>
      </c>
      <c r="G159" s="225"/>
      <c r="H159" s="94"/>
      <c r="I159" s="94"/>
      <c r="J159" s="94"/>
      <c r="K159" s="94"/>
      <c r="L159" s="94"/>
      <c r="M159" s="94"/>
      <c r="N159" s="94"/>
    </row>
    <row r="160" spans="1:14" s="72" customFormat="1" x14ac:dyDescent="0.25">
      <c r="A160" s="485">
        <v>3211</v>
      </c>
      <c r="B160" s="486"/>
      <c r="C160" s="487"/>
      <c r="D160" s="101" t="s">
        <v>118</v>
      </c>
      <c r="E160" s="222">
        <v>22.57</v>
      </c>
      <c r="F160" s="222">
        <v>0</v>
      </c>
      <c r="G160" s="225"/>
      <c r="H160" s="94"/>
      <c r="I160" s="94"/>
      <c r="J160" s="94"/>
      <c r="K160" s="94"/>
      <c r="L160" s="94"/>
      <c r="M160" s="94"/>
      <c r="N160" s="94"/>
    </row>
    <row r="161" spans="1:14" ht="16.5" customHeight="1" x14ac:dyDescent="0.25">
      <c r="A161" s="485">
        <v>3212</v>
      </c>
      <c r="B161" s="486"/>
      <c r="C161" s="487"/>
      <c r="D161" s="23" t="s">
        <v>115</v>
      </c>
      <c r="E161" s="222">
        <v>429.33</v>
      </c>
      <c r="F161" s="222">
        <v>0</v>
      </c>
      <c r="H161" s="94"/>
      <c r="I161" s="94"/>
      <c r="J161" s="94"/>
      <c r="K161" s="94"/>
      <c r="L161" s="94"/>
      <c r="M161" s="94"/>
      <c r="N161" s="94"/>
    </row>
    <row r="162" spans="1:14" x14ac:dyDescent="0.25">
      <c r="A162" s="518" t="s">
        <v>206</v>
      </c>
      <c r="B162" s="518"/>
      <c r="C162" s="519"/>
      <c r="D162" s="193" t="s">
        <v>191</v>
      </c>
      <c r="E162" s="118">
        <f t="shared" ref="E162:F162" si="50">E164+E178</f>
        <v>3524.7100000000005</v>
      </c>
      <c r="F162" s="244">
        <f t="shared" si="50"/>
        <v>4475.4000000000005</v>
      </c>
      <c r="H162" s="94"/>
      <c r="I162" s="94"/>
      <c r="J162" s="94"/>
      <c r="K162" s="94"/>
      <c r="L162" s="94"/>
      <c r="M162" s="94"/>
      <c r="N162" s="94"/>
    </row>
    <row r="163" spans="1:14" s="33" customFormat="1" ht="15" customHeight="1" x14ac:dyDescent="0.25">
      <c r="A163" s="488" t="s">
        <v>167</v>
      </c>
      <c r="B163" s="489"/>
      <c r="C163" s="490"/>
      <c r="D163" s="111" t="s">
        <v>9</v>
      </c>
      <c r="E163" s="223"/>
      <c r="F163" s="223"/>
      <c r="G163" s="225"/>
      <c r="H163" s="94"/>
      <c r="I163" s="94"/>
      <c r="J163" s="94"/>
      <c r="K163" s="94"/>
      <c r="L163" s="94"/>
    </row>
    <row r="164" spans="1:14" s="133" customFormat="1" x14ac:dyDescent="0.25">
      <c r="A164" s="64"/>
      <c r="B164" s="68">
        <v>3</v>
      </c>
      <c r="C164" s="69"/>
      <c r="D164" s="70" t="s">
        <v>13</v>
      </c>
      <c r="E164" s="120">
        <f t="shared" ref="E164:F164" si="51">E165+E173</f>
        <v>528.29000000000008</v>
      </c>
      <c r="F164" s="245">
        <f t="shared" si="51"/>
        <v>671.32</v>
      </c>
      <c r="G164" s="225"/>
      <c r="H164" s="94"/>
      <c r="I164" s="94"/>
      <c r="J164" s="94"/>
      <c r="K164" s="94"/>
      <c r="L164" s="94"/>
    </row>
    <row r="165" spans="1:14" s="133" customFormat="1" x14ac:dyDescent="0.25">
      <c r="A165" s="36"/>
      <c r="B165" s="37">
        <v>31</v>
      </c>
      <c r="C165" s="46"/>
      <c r="D165" s="74" t="s">
        <v>14</v>
      </c>
      <c r="E165" s="123">
        <f t="shared" ref="E165:F165" si="52">E166+E168+E170</f>
        <v>482.84000000000003</v>
      </c>
      <c r="F165" s="246">
        <f t="shared" si="52"/>
        <v>591.58000000000004</v>
      </c>
      <c r="G165" s="225"/>
      <c r="H165" s="94"/>
      <c r="I165" s="94"/>
      <c r="J165" s="94"/>
      <c r="K165" s="94"/>
      <c r="L165" s="94"/>
    </row>
    <row r="166" spans="1:14" s="133" customFormat="1" x14ac:dyDescent="0.25">
      <c r="A166" s="75"/>
      <c r="B166" s="76">
        <v>311</v>
      </c>
      <c r="C166" s="79"/>
      <c r="D166" s="78" t="s">
        <v>89</v>
      </c>
      <c r="E166" s="116">
        <f t="shared" ref="E166:F166" si="53">E167</f>
        <v>396</v>
      </c>
      <c r="F166" s="273">
        <f t="shared" si="53"/>
        <v>507.8</v>
      </c>
      <c r="G166" s="225"/>
      <c r="H166" s="94"/>
      <c r="I166" s="94"/>
      <c r="J166" s="94"/>
      <c r="K166" s="94"/>
      <c r="L166" s="94"/>
    </row>
    <row r="167" spans="1:14" s="72" customFormat="1" x14ac:dyDescent="0.25">
      <c r="A167" s="485">
        <v>3111</v>
      </c>
      <c r="B167" s="486"/>
      <c r="C167" s="487"/>
      <c r="D167" s="23" t="s">
        <v>64</v>
      </c>
      <c r="E167" s="222">
        <v>396</v>
      </c>
      <c r="F167" s="222">
        <v>507.8</v>
      </c>
      <c r="G167" s="225"/>
      <c r="H167" s="94"/>
      <c r="I167" s="94"/>
      <c r="J167" s="94"/>
      <c r="K167" s="94"/>
      <c r="L167" s="94"/>
    </row>
    <row r="168" spans="1:14" x14ac:dyDescent="0.25">
      <c r="A168" s="75"/>
      <c r="B168" s="76">
        <v>312</v>
      </c>
      <c r="C168" s="79"/>
      <c r="D168" s="78" t="s">
        <v>65</v>
      </c>
      <c r="E168" s="116">
        <f t="shared" ref="E168:F168" si="54">E169</f>
        <v>21.5</v>
      </c>
      <c r="F168" s="273">
        <f t="shared" si="54"/>
        <v>0</v>
      </c>
      <c r="H168" s="94"/>
      <c r="I168" s="94"/>
      <c r="J168" s="94"/>
      <c r="K168" s="94"/>
      <c r="L168" s="94"/>
      <c r="M168" s="94"/>
      <c r="N168" s="94"/>
    </row>
    <row r="169" spans="1:14" ht="14.45" customHeight="1" x14ac:dyDescent="0.25">
      <c r="A169" s="485">
        <v>3121</v>
      </c>
      <c r="B169" s="486"/>
      <c r="C169" s="487"/>
      <c r="D169" s="23" t="s">
        <v>65</v>
      </c>
      <c r="E169" s="222">
        <v>21.5</v>
      </c>
      <c r="F169" s="222">
        <v>0</v>
      </c>
      <c r="H169" s="94"/>
      <c r="I169" s="94"/>
      <c r="J169" s="94"/>
      <c r="K169" s="94"/>
      <c r="L169" s="94"/>
      <c r="M169" s="94"/>
      <c r="N169" s="94"/>
    </row>
    <row r="170" spans="1:14" s="33" customFormat="1" ht="15" customHeight="1" x14ac:dyDescent="0.25">
      <c r="A170" s="75"/>
      <c r="B170" s="76">
        <v>313</v>
      </c>
      <c r="C170" s="79"/>
      <c r="D170" s="78" t="s">
        <v>66</v>
      </c>
      <c r="E170" s="116">
        <f t="shared" ref="E170:F170" si="55">E171</f>
        <v>65.34</v>
      </c>
      <c r="F170" s="273">
        <f t="shared" si="55"/>
        <v>83.78</v>
      </c>
      <c r="G170" s="225"/>
      <c r="H170" s="94"/>
      <c r="I170" s="94"/>
      <c r="J170" s="94"/>
      <c r="K170" s="94"/>
      <c r="L170" s="94"/>
    </row>
    <row r="171" spans="1:14" s="135" customFormat="1" x14ac:dyDescent="0.25">
      <c r="A171" s="485">
        <v>3132</v>
      </c>
      <c r="B171" s="486"/>
      <c r="C171" s="487"/>
      <c r="D171" s="23" t="s">
        <v>90</v>
      </c>
      <c r="E171" s="211">
        <v>65.34</v>
      </c>
      <c r="F171" s="211">
        <v>83.78</v>
      </c>
      <c r="G171" s="225"/>
      <c r="H171" s="94"/>
      <c r="I171" s="94"/>
      <c r="J171" s="94"/>
      <c r="K171" s="94"/>
      <c r="L171" s="94"/>
    </row>
    <row r="172" spans="1:14" s="72" customFormat="1" x14ac:dyDescent="0.25">
      <c r="A172" s="485">
        <v>3133</v>
      </c>
      <c r="B172" s="486"/>
      <c r="C172" s="487"/>
      <c r="D172" s="23" t="s">
        <v>117</v>
      </c>
      <c r="E172" s="222">
        <v>0</v>
      </c>
      <c r="F172" s="222">
        <v>0</v>
      </c>
      <c r="G172" s="225"/>
      <c r="H172" s="94"/>
      <c r="I172" s="94"/>
      <c r="J172" s="94"/>
      <c r="K172" s="94"/>
      <c r="L172" s="94"/>
    </row>
    <row r="173" spans="1:14" s="72" customFormat="1" x14ac:dyDescent="0.25">
      <c r="A173" s="36"/>
      <c r="B173" s="37">
        <v>32</v>
      </c>
      <c r="C173" s="46"/>
      <c r="D173" s="74" t="s">
        <v>20</v>
      </c>
      <c r="E173" s="123">
        <f t="shared" ref="E173:F173" si="56">E174</f>
        <v>45.45</v>
      </c>
      <c r="F173" s="246">
        <f t="shared" si="56"/>
        <v>79.740000000000009</v>
      </c>
      <c r="G173" s="225"/>
      <c r="H173" s="94"/>
      <c r="I173" s="94"/>
      <c r="J173" s="94"/>
      <c r="K173" s="94"/>
      <c r="L173" s="94"/>
    </row>
    <row r="174" spans="1:14" x14ac:dyDescent="0.25">
      <c r="A174" s="75"/>
      <c r="B174" s="76">
        <v>321</v>
      </c>
      <c r="C174" s="79"/>
      <c r="D174" s="78" t="s">
        <v>27</v>
      </c>
      <c r="E174" s="116">
        <f t="shared" ref="E174:F174" si="57">E175+E176</f>
        <v>45.45</v>
      </c>
      <c r="F174" s="273">
        <f t="shared" si="57"/>
        <v>79.740000000000009</v>
      </c>
      <c r="H174" s="94"/>
      <c r="I174" s="94"/>
      <c r="J174" s="94"/>
      <c r="K174" s="94"/>
      <c r="L174" s="94"/>
      <c r="M174" s="94"/>
      <c r="N174" s="94"/>
    </row>
    <row r="175" spans="1:14" x14ac:dyDescent="0.25">
      <c r="A175" s="485">
        <v>3211</v>
      </c>
      <c r="B175" s="486"/>
      <c r="C175" s="487"/>
      <c r="D175" s="101" t="s">
        <v>118</v>
      </c>
      <c r="E175" s="124">
        <v>0</v>
      </c>
      <c r="F175" s="222">
        <v>3.98</v>
      </c>
      <c r="H175" s="94"/>
      <c r="I175" s="94"/>
      <c r="J175" s="94"/>
      <c r="K175" s="94"/>
      <c r="L175" s="94"/>
      <c r="M175" s="94"/>
      <c r="N175" s="94"/>
    </row>
    <row r="176" spans="1:14" x14ac:dyDescent="0.25">
      <c r="A176" s="485">
        <v>3212</v>
      </c>
      <c r="B176" s="486"/>
      <c r="C176" s="487"/>
      <c r="D176" s="23" t="s">
        <v>115</v>
      </c>
      <c r="E176" s="124">
        <v>45.45</v>
      </c>
      <c r="F176" s="222">
        <v>75.760000000000005</v>
      </c>
      <c r="H176" s="94"/>
      <c r="I176" s="94"/>
      <c r="J176" s="94"/>
      <c r="K176" s="94"/>
      <c r="L176" s="94"/>
      <c r="M176" s="94"/>
      <c r="N176" s="94"/>
    </row>
    <row r="177" spans="1:14" s="72" customFormat="1" ht="15" customHeight="1" x14ac:dyDescent="0.25">
      <c r="A177" s="488" t="s">
        <v>177</v>
      </c>
      <c r="B177" s="489"/>
      <c r="C177" s="490"/>
      <c r="D177" s="111" t="s">
        <v>178</v>
      </c>
      <c r="E177" s="357"/>
      <c r="F177" s="222"/>
      <c r="G177" s="225"/>
      <c r="H177" s="94"/>
      <c r="I177" s="94"/>
      <c r="J177" s="94"/>
      <c r="K177" s="94"/>
      <c r="L177" s="94"/>
    </row>
    <row r="178" spans="1:14" x14ac:dyDescent="0.25">
      <c r="A178" s="64"/>
      <c r="B178" s="68">
        <v>3</v>
      </c>
      <c r="C178" s="69"/>
      <c r="D178" s="70" t="s">
        <v>13</v>
      </c>
      <c r="E178" s="120">
        <f t="shared" ref="E178:F178" si="58">E179+E187</f>
        <v>2996.4200000000005</v>
      </c>
      <c r="F178" s="245">
        <f t="shared" si="58"/>
        <v>3804.0800000000004</v>
      </c>
      <c r="H178" s="94"/>
      <c r="I178" s="94"/>
      <c r="J178" s="94"/>
      <c r="K178" s="94"/>
      <c r="L178" s="94"/>
      <c r="M178" s="94"/>
      <c r="N178" s="94"/>
    </row>
    <row r="179" spans="1:14" x14ac:dyDescent="0.25">
      <c r="A179" s="36"/>
      <c r="B179" s="37">
        <v>31</v>
      </c>
      <c r="C179" s="46"/>
      <c r="D179" s="74" t="s">
        <v>14</v>
      </c>
      <c r="E179" s="123">
        <f>E180+E182+E184</f>
        <v>2736.1000000000004</v>
      </c>
      <c r="F179" s="246">
        <f>F180+F182+F184</f>
        <v>3352.1800000000003</v>
      </c>
      <c r="H179" s="94"/>
      <c r="I179" s="94"/>
      <c r="J179" s="94"/>
      <c r="K179" s="94"/>
      <c r="L179" s="94"/>
      <c r="M179" s="94"/>
      <c r="N179" s="94"/>
    </row>
    <row r="180" spans="1:14" x14ac:dyDescent="0.25">
      <c r="A180" s="75"/>
      <c r="B180" s="76">
        <v>311</v>
      </c>
      <c r="C180" s="79"/>
      <c r="D180" s="78" t="s">
        <v>89</v>
      </c>
      <c r="E180" s="116">
        <f t="shared" ref="E180:F180" si="59">E181</f>
        <v>2244</v>
      </c>
      <c r="F180" s="273">
        <f t="shared" si="59"/>
        <v>2877.4</v>
      </c>
      <c r="H180" s="94"/>
      <c r="I180" s="94"/>
      <c r="J180" s="94"/>
      <c r="K180" s="94"/>
      <c r="L180" s="94"/>
      <c r="M180" s="94"/>
      <c r="N180" s="94"/>
    </row>
    <row r="181" spans="1:14" x14ac:dyDescent="0.25">
      <c r="A181" s="485">
        <v>3111</v>
      </c>
      <c r="B181" s="486"/>
      <c r="C181" s="487"/>
      <c r="D181" s="23" t="s">
        <v>64</v>
      </c>
      <c r="E181" s="221">
        <v>2244</v>
      </c>
      <c r="F181" s="221">
        <v>2877.4</v>
      </c>
      <c r="H181" s="94"/>
      <c r="I181" s="94"/>
      <c r="J181" s="94"/>
      <c r="K181" s="94"/>
      <c r="L181" s="94"/>
      <c r="M181" s="94"/>
      <c r="N181" s="94"/>
    </row>
    <row r="182" spans="1:14" x14ac:dyDescent="0.25">
      <c r="A182" s="75"/>
      <c r="B182" s="76">
        <v>312</v>
      </c>
      <c r="C182" s="79"/>
      <c r="D182" s="78" t="s">
        <v>65</v>
      </c>
      <c r="E182" s="116">
        <f t="shared" ref="E182:F182" si="60">E183</f>
        <v>121.84</v>
      </c>
      <c r="F182" s="273">
        <f t="shared" si="60"/>
        <v>0</v>
      </c>
      <c r="H182" s="94"/>
      <c r="I182" s="94"/>
      <c r="J182" s="94"/>
      <c r="K182" s="94"/>
      <c r="L182" s="94"/>
      <c r="M182" s="94"/>
      <c r="N182" s="94"/>
    </row>
    <row r="183" spans="1:14" x14ac:dyDescent="0.25">
      <c r="A183" s="485">
        <v>3121</v>
      </c>
      <c r="B183" s="486"/>
      <c r="C183" s="487"/>
      <c r="D183" s="23" t="s">
        <v>65</v>
      </c>
      <c r="E183" s="222">
        <v>121.84</v>
      </c>
      <c r="F183" s="222">
        <v>0</v>
      </c>
      <c r="H183" s="94"/>
      <c r="I183" s="94"/>
      <c r="J183" s="94"/>
      <c r="K183" s="94"/>
      <c r="L183" s="94"/>
      <c r="M183" s="94"/>
      <c r="N183" s="94"/>
    </row>
    <row r="184" spans="1:14" x14ac:dyDescent="0.25">
      <c r="A184" s="75"/>
      <c r="B184" s="76">
        <v>313</v>
      </c>
      <c r="C184" s="79"/>
      <c r="D184" s="78" t="s">
        <v>66</v>
      </c>
      <c r="E184" s="116">
        <f t="shared" ref="E184:F184" si="61">E185</f>
        <v>370.26</v>
      </c>
      <c r="F184" s="273">
        <f t="shared" si="61"/>
        <v>474.78</v>
      </c>
      <c r="H184" s="94"/>
      <c r="I184" s="94"/>
      <c r="J184" s="94"/>
      <c r="K184" s="94"/>
      <c r="L184" s="94"/>
      <c r="M184" s="94"/>
      <c r="N184" s="94"/>
    </row>
    <row r="185" spans="1:14" x14ac:dyDescent="0.25">
      <c r="A185" s="485">
        <v>3132</v>
      </c>
      <c r="B185" s="486"/>
      <c r="C185" s="487"/>
      <c r="D185" s="23" t="s">
        <v>90</v>
      </c>
      <c r="E185" s="222">
        <v>370.26</v>
      </c>
      <c r="F185" s="222">
        <v>474.78</v>
      </c>
      <c r="H185" s="94"/>
      <c r="I185" s="94"/>
      <c r="J185" s="94"/>
      <c r="K185" s="94"/>
      <c r="L185" s="94"/>
      <c r="M185" s="94"/>
      <c r="N185" s="94"/>
    </row>
    <row r="186" spans="1:14" x14ac:dyDescent="0.25">
      <c r="A186" s="485">
        <v>3133</v>
      </c>
      <c r="B186" s="486"/>
      <c r="C186" s="487"/>
      <c r="D186" s="23" t="s">
        <v>117</v>
      </c>
      <c r="E186" s="222"/>
      <c r="F186" s="222">
        <v>0</v>
      </c>
      <c r="H186" s="94"/>
      <c r="I186" s="94"/>
      <c r="J186" s="94"/>
      <c r="K186" s="94"/>
      <c r="L186" s="94"/>
      <c r="M186" s="94"/>
      <c r="N186" s="94"/>
    </row>
    <row r="187" spans="1:14" s="72" customFormat="1" x14ac:dyDescent="0.25">
      <c r="A187" s="36"/>
      <c r="B187" s="37">
        <v>32</v>
      </c>
      <c r="C187" s="46"/>
      <c r="D187" s="74" t="s">
        <v>20</v>
      </c>
      <c r="E187" s="123">
        <f>E188</f>
        <v>260.32</v>
      </c>
      <c r="F187" s="246">
        <f>F188</f>
        <v>451.9</v>
      </c>
      <c r="G187" s="225"/>
      <c r="H187" s="94"/>
      <c r="I187" s="94"/>
      <c r="J187" s="94"/>
      <c r="K187" s="94"/>
      <c r="L187" s="94"/>
    </row>
    <row r="188" spans="1:14" x14ac:dyDescent="0.25">
      <c r="A188" s="75"/>
      <c r="B188" s="76">
        <v>321</v>
      </c>
      <c r="C188" s="79"/>
      <c r="D188" s="78" t="s">
        <v>27</v>
      </c>
      <c r="E188" s="116">
        <f t="shared" ref="E188:F188" si="62">E189+E190</f>
        <v>260.32</v>
      </c>
      <c r="F188" s="273">
        <f t="shared" si="62"/>
        <v>451.9</v>
      </c>
      <c r="H188" s="94"/>
      <c r="I188" s="94"/>
      <c r="J188" s="94"/>
      <c r="K188" s="94"/>
      <c r="L188" s="94"/>
      <c r="M188" s="94"/>
      <c r="N188" s="94"/>
    </row>
    <row r="189" spans="1:14" ht="15" customHeight="1" x14ac:dyDescent="0.25">
      <c r="A189" s="485">
        <v>3211</v>
      </c>
      <c r="B189" s="486"/>
      <c r="C189" s="487"/>
      <c r="D189" s="101" t="s">
        <v>118</v>
      </c>
      <c r="E189" s="222">
        <v>0</v>
      </c>
      <c r="F189" s="222">
        <v>22.57</v>
      </c>
      <c r="H189" s="94"/>
      <c r="I189" s="94"/>
      <c r="J189" s="94"/>
      <c r="K189" s="94"/>
      <c r="L189" s="94"/>
      <c r="M189" s="94"/>
      <c r="N189" s="94"/>
    </row>
    <row r="190" spans="1:14" x14ac:dyDescent="0.25">
      <c r="A190" s="485">
        <v>3212</v>
      </c>
      <c r="B190" s="486"/>
      <c r="C190" s="487"/>
      <c r="D190" s="23" t="s">
        <v>115</v>
      </c>
      <c r="E190" s="222">
        <v>260.32</v>
      </c>
      <c r="F190" s="222">
        <v>429.33</v>
      </c>
      <c r="H190" s="94"/>
      <c r="I190" s="94"/>
      <c r="J190" s="94"/>
      <c r="K190" s="94"/>
      <c r="L190" s="94"/>
      <c r="M190" s="94"/>
      <c r="N190" s="94"/>
    </row>
    <row r="191" spans="1:14" x14ac:dyDescent="0.25">
      <c r="A191" s="518" t="s">
        <v>207</v>
      </c>
      <c r="B191" s="518"/>
      <c r="C191" s="519"/>
      <c r="D191" s="193" t="s">
        <v>198</v>
      </c>
      <c r="E191" s="118">
        <f t="shared" ref="E191:F191" si="63">E193+E207</f>
        <v>0</v>
      </c>
      <c r="F191" s="244">
        <f t="shared" si="63"/>
        <v>3524.7100000000005</v>
      </c>
      <c r="H191" s="94"/>
      <c r="I191" s="94"/>
      <c r="J191" s="94"/>
      <c r="K191" s="94"/>
      <c r="L191" s="94"/>
      <c r="M191" s="94"/>
      <c r="N191" s="94"/>
    </row>
    <row r="192" spans="1:14" ht="15" customHeight="1" x14ac:dyDescent="0.25">
      <c r="A192" s="488" t="s">
        <v>167</v>
      </c>
      <c r="B192" s="489"/>
      <c r="C192" s="490"/>
      <c r="D192" s="111" t="s">
        <v>9</v>
      </c>
      <c r="E192" s="223"/>
      <c r="F192" s="223"/>
      <c r="H192" s="94"/>
      <c r="I192" s="94"/>
      <c r="J192" s="94"/>
      <c r="K192" s="94"/>
      <c r="L192" s="94"/>
      <c r="M192" s="94"/>
      <c r="N192" s="94"/>
    </row>
    <row r="193" spans="1:14" x14ac:dyDescent="0.25">
      <c r="A193" s="64"/>
      <c r="B193" s="68">
        <v>3</v>
      </c>
      <c r="C193" s="69"/>
      <c r="D193" s="70" t="s">
        <v>13</v>
      </c>
      <c r="E193" s="120">
        <f t="shared" ref="E193:F193" si="64">E194+E202</f>
        <v>0</v>
      </c>
      <c r="F193" s="245">
        <f t="shared" si="64"/>
        <v>528.29000000000008</v>
      </c>
      <c r="H193" s="94"/>
      <c r="I193" s="94"/>
      <c r="J193" s="94"/>
      <c r="K193" s="94"/>
      <c r="L193" s="94"/>
      <c r="M193" s="94"/>
      <c r="N193" s="94"/>
    </row>
    <row r="194" spans="1:14" x14ac:dyDescent="0.25">
      <c r="A194" s="36"/>
      <c r="B194" s="37">
        <v>31</v>
      </c>
      <c r="C194" s="46"/>
      <c r="D194" s="74" t="s">
        <v>14</v>
      </c>
      <c r="E194" s="123">
        <f t="shared" ref="E194:F194" si="65">E195+E197+E199</f>
        <v>0</v>
      </c>
      <c r="F194" s="246">
        <f t="shared" si="65"/>
        <v>482.84000000000003</v>
      </c>
      <c r="H194" s="94"/>
      <c r="I194" s="94"/>
      <c r="J194" s="94"/>
      <c r="K194" s="94"/>
      <c r="L194" s="94"/>
      <c r="M194" s="94"/>
      <c r="N194" s="94"/>
    </row>
    <row r="195" spans="1:14" x14ac:dyDescent="0.25">
      <c r="A195" s="75"/>
      <c r="B195" s="76">
        <v>311</v>
      </c>
      <c r="C195" s="79"/>
      <c r="D195" s="78" t="s">
        <v>89</v>
      </c>
      <c r="E195" s="116">
        <f t="shared" ref="E195:F195" si="66">E196</f>
        <v>0</v>
      </c>
      <c r="F195" s="273">
        <f t="shared" si="66"/>
        <v>396</v>
      </c>
      <c r="H195" s="94"/>
      <c r="I195" s="94"/>
      <c r="J195" s="94"/>
      <c r="K195" s="94"/>
      <c r="L195" s="94"/>
      <c r="M195" s="94"/>
      <c r="N195" s="94"/>
    </row>
    <row r="196" spans="1:14" x14ac:dyDescent="0.25">
      <c r="A196" s="485">
        <v>3111</v>
      </c>
      <c r="B196" s="486"/>
      <c r="C196" s="487"/>
      <c r="D196" s="23" t="s">
        <v>64</v>
      </c>
      <c r="E196" s="222">
        <v>0</v>
      </c>
      <c r="F196" s="222">
        <v>396</v>
      </c>
      <c r="H196" s="94"/>
      <c r="I196" s="94"/>
      <c r="J196" s="94"/>
      <c r="K196" s="94"/>
      <c r="L196" s="94"/>
      <c r="M196" s="94"/>
      <c r="N196" s="94"/>
    </row>
    <row r="197" spans="1:14" s="72" customFormat="1" x14ac:dyDescent="0.25">
      <c r="A197" s="75"/>
      <c r="B197" s="76">
        <v>312</v>
      </c>
      <c r="C197" s="79"/>
      <c r="D197" s="78" t="s">
        <v>65</v>
      </c>
      <c r="E197" s="116">
        <f t="shared" ref="E197:F197" si="67">E198</f>
        <v>0</v>
      </c>
      <c r="F197" s="273">
        <f t="shared" si="67"/>
        <v>21.5</v>
      </c>
      <c r="G197" s="225"/>
      <c r="H197" s="94"/>
      <c r="I197" s="94"/>
      <c r="J197" s="94"/>
      <c r="K197" s="94"/>
      <c r="L197" s="94"/>
    </row>
    <row r="198" spans="1:14" x14ac:dyDescent="0.25">
      <c r="A198" s="485">
        <v>3121</v>
      </c>
      <c r="B198" s="486"/>
      <c r="C198" s="487"/>
      <c r="D198" s="23" t="s">
        <v>65</v>
      </c>
      <c r="E198" s="222">
        <v>0</v>
      </c>
      <c r="F198" s="222">
        <v>21.5</v>
      </c>
      <c r="H198" s="94"/>
      <c r="I198" s="94"/>
      <c r="J198" s="94"/>
      <c r="K198" s="94"/>
      <c r="L198" s="94"/>
      <c r="M198" s="94"/>
      <c r="N198" s="94"/>
    </row>
    <row r="199" spans="1:14" ht="15" customHeight="1" x14ac:dyDescent="0.25">
      <c r="A199" s="75"/>
      <c r="B199" s="76">
        <v>313</v>
      </c>
      <c r="C199" s="79"/>
      <c r="D199" s="78" t="s">
        <v>66</v>
      </c>
      <c r="E199" s="116">
        <f t="shared" ref="E199:F199" si="68">E200</f>
        <v>0</v>
      </c>
      <c r="F199" s="273">
        <f t="shared" si="68"/>
        <v>65.34</v>
      </c>
      <c r="H199" s="94"/>
      <c r="I199" s="94"/>
      <c r="J199" s="94"/>
      <c r="K199" s="94"/>
      <c r="L199" s="94"/>
      <c r="M199" s="94"/>
      <c r="N199" s="94"/>
    </row>
    <row r="200" spans="1:14" x14ac:dyDescent="0.25">
      <c r="A200" s="485">
        <v>3132</v>
      </c>
      <c r="B200" s="486"/>
      <c r="C200" s="487"/>
      <c r="D200" s="23" t="s">
        <v>90</v>
      </c>
      <c r="E200" s="211">
        <v>0</v>
      </c>
      <c r="F200" s="211">
        <v>65.34</v>
      </c>
      <c r="H200" s="94"/>
      <c r="I200" s="94"/>
      <c r="J200" s="94"/>
      <c r="K200" s="94"/>
      <c r="L200" s="94"/>
      <c r="M200" s="94"/>
      <c r="N200" s="94"/>
    </row>
    <row r="201" spans="1:14" x14ac:dyDescent="0.25">
      <c r="A201" s="485">
        <v>3133</v>
      </c>
      <c r="B201" s="486"/>
      <c r="C201" s="487"/>
      <c r="D201" s="23" t="s">
        <v>117</v>
      </c>
      <c r="E201" s="222">
        <v>0</v>
      </c>
      <c r="F201" s="222">
        <v>0</v>
      </c>
      <c r="H201" s="94"/>
      <c r="I201" s="94"/>
      <c r="J201" s="94"/>
      <c r="K201" s="94"/>
      <c r="L201" s="94"/>
      <c r="M201" s="94"/>
      <c r="N201" s="94"/>
    </row>
    <row r="202" spans="1:14" x14ac:dyDescent="0.25">
      <c r="A202" s="36"/>
      <c r="B202" s="37">
        <v>32</v>
      </c>
      <c r="C202" s="46"/>
      <c r="D202" s="74" t="s">
        <v>20</v>
      </c>
      <c r="E202" s="123">
        <f t="shared" ref="E202:F202" si="69">E203</f>
        <v>0</v>
      </c>
      <c r="F202" s="246">
        <f t="shared" si="69"/>
        <v>45.45</v>
      </c>
      <c r="H202" s="94"/>
      <c r="I202" s="94"/>
      <c r="J202" s="94"/>
      <c r="K202" s="94"/>
      <c r="L202" s="94"/>
      <c r="M202" s="94"/>
      <c r="N202" s="94"/>
    </row>
    <row r="203" spans="1:14" x14ac:dyDescent="0.25">
      <c r="A203" s="75"/>
      <c r="B203" s="76">
        <v>321</v>
      </c>
      <c r="C203" s="79"/>
      <c r="D203" s="78" t="s">
        <v>27</v>
      </c>
      <c r="E203" s="116">
        <f t="shared" ref="E203:F203" si="70">E204+E205</f>
        <v>0</v>
      </c>
      <c r="F203" s="273">
        <f t="shared" si="70"/>
        <v>45.45</v>
      </c>
      <c r="H203" s="94"/>
      <c r="I203" s="94"/>
      <c r="J203" s="94"/>
      <c r="K203" s="94"/>
      <c r="L203" s="94"/>
      <c r="M203" s="94"/>
      <c r="N203" s="94"/>
    </row>
    <row r="204" spans="1:14" x14ac:dyDescent="0.25">
      <c r="A204" s="485">
        <v>3211</v>
      </c>
      <c r="B204" s="486"/>
      <c r="C204" s="487"/>
      <c r="D204" s="101" t="s">
        <v>118</v>
      </c>
      <c r="E204" s="124">
        <v>0</v>
      </c>
      <c r="F204" s="222">
        <v>0</v>
      </c>
      <c r="H204" s="94"/>
      <c r="I204" s="94"/>
      <c r="J204" s="94"/>
      <c r="K204" s="94"/>
      <c r="L204" s="94"/>
      <c r="M204" s="94"/>
      <c r="N204" s="94"/>
    </row>
    <row r="205" spans="1:14" x14ac:dyDescent="0.25">
      <c r="A205" s="485">
        <v>3212</v>
      </c>
      <c r="B205" s="486"/>
      <c r="C205" s="487"/>
      <c r="D205" s="23" t="s">
        <v>115</v>
      </c>
      <c r="E205" s="124">
        <v>0</v>
      </c>
      <c r="F205" s="222">
        <v>45.45</v>
      </c>
      <c r="H205" s="94"/>
      <c r="I205" s="94"/>
      <c r="J205" s="94"/>
      <c r="K205" s="94"/>
      <c r="L205" s="94"/>
      <c r="M205" s="94"/>
      <c r="N205" s="94"/>
    </row>
    <row r="206" spans="1:14" ht="15" customHeight="1" x14ac:dyDescent="0.25">
      <c r="A206" s="488" t="s">
        <v>177</v>
      </c>
      <c r="B206" s="489"/>
      <c r="C206" s="490"/>
      <c r="D206" s="111" t="s">
        <v>178</v>
      </c>
      <c r="E206" s="357"/>
      <c r="F206" s="222"/>
      <c r="H206" s="94"/>
      <c r="I206" s="94"/>
      <c r="J206" s="94"/>
      <c r="K206" s="94"/>
      <c r="L206" s="94"/>
      <c r="M206" s="94"/>
      <c r="N206" s="94"/>
    </row>
    <row r="207" spans="1:14" x14ac:dyDescent="0.25">
      <c r="A207" s="64"/>
      <c r="B207" s="68">
        <v>3</v>
      </c>
      <c r="C207" s="69"/>
      <c r="D207" s="70" t="s">
        <v>13</v>
      </c>
      <c r="E207" s="120">
        <f t="shared" ref="E207:F207" si="71">E208+E216</f>
        <v>0</v>
      </c>
      <c r="F207" s="245">
        <f t="shared" si="71"/>
        <v>2996.4200000000005</v>
      </c>
      <c r="H207" s="94"/>
      <c r="I207" s="94"/>
      <c r="J207" s="94"/>
      <c r="K207" s="94"/>
      <c r="L207" s="94"/>
      <c r="M207" s="94"/>
      <c r="N207" s="94"/>
    </row>
    <row r="208" spans="1:14" x14ac:dyDescent="0.25">
      <c r="A208" s="36"/>
      <c r="B208" s="37">
        <v>31</v>
      </c>
      <c r="C208" s="46"/>
      <c r="D208" s="74" t="s">
        <v>14</v>
      </c>
      <c r="E208" s="123">
        <f>E209+E211+E213</f>
        <v>0</v>
      </c>
      <c r="F208" s="246">
        <f>F209+F211+F213</f>
        <v>2736.1000000000004</v>
      </c>
      <c r="H208" s="94"/>
      <c r="I208" s="94"/>
      <c r="J208" s="94"/>
      <c r="K208" s="94"/>
      <c r="L208" s="94"/>
      <c r="M208" s="94"/>
      <c r="N208" s="94"/>
    </row>
    <row r="209" spans="1:14" x14ac:dyDescent="0.25">
      <c r="A209" s="75"/>
      <c r="B209" s="76">
        <v>311</v>
      </c>
      <c r="C209" s="79"/>
      <c r="D209" s="78" t="s">
        <v>89</v>
      </c>
      <c r="E209" s="116">
        <f t="shared" ref="E209:F209" si="72">E210</f>
        <v>0</v>
      </c>
      <c r="F209" s="273">
        <f t="shared" si="72"/>
        <v>2244</v>
      </c>
      <c r="H209" s="94"/>
      <c r="I209" s="94"/>
      <c r="J209" s="94"/>
      <c r="K209" s="94"/>
      <c r="L209" s="94"/>
      <c r="M209" s="94"/>
      <c r="N209" s="94"/>
    </row>
    <row r="210" spans="1:14" x14ac:dyDescent="0.25">
      <c r="A210" s="485">
        <v>3111</v>
      </c>
      <c r="B210" s="486"/>
      <c r="C210" s="487"/>
      <c r="D210" s="23" t="s">
        <v>64</v>
      </c>
      <c r="E210" s="221">
        <v>0</v>
      </c>
      <c r="F210" s="221">
        <v>2244</v>
      </c>
      <c r="H210" s="94"/>
      <c r="I210" s="94"/>
      <c r="J210" s="94"/>
      <c r="K210" s="94"/>
      <c r="L210" s="94"/>
      <c r="M210" s="94"/>
      <c r="N210" s="94"/>
    </row>
    <row r="211" spans="1:14" s="62" customFormat="1" x14ac:dyDescent="0.25">
      <c r="A211" s="75"/>
      <c r="B211" s="76">
        <v>312</v>
      </c>
      <c r="C211" s="79"/>
      <c r="D211" s="78" t="s">
        <v>65</v>
      </c>
      <c r="E211" s="116">
        <f t="shared" ref="E211:F211" si="73">E212</f>
        <v>0</v>
      </c>
      <c r="F211" s="273">
        <f t="shared" si="73"/>
        <v>121.84</v>
      </c>
      <c r="G211" s="225"/>
      <c r="H211" s="94"/>
      <c r="I211" s="94"/>
      <c r="J211" s="94"/>
      <c r="K211" s="94"/>
      <c r="L211" s="94"/>
    </row>
    <row r="212" spans="1:14" s="94" customFormat="1" x14ac:dyDescent="0.25">
      <c r="A212" s="485">
        <v>3121</v>
      </c>
      <c r="B212" s="486"/>
      <c r="C212" s="487"/>
      <c r="D212" s="23" t="s">
        <v>65</v>
      </c>
      <c r="E212" s="222">
        <v>0</v>
      </c>
      <c r="F212" s="222">
        <v>121.84</v>
      </c>
      <c r="G212" s="225"/>
    </row>
    <row r="213" spans="1:14" s="33" customFormat="1" x14ac:dyDescent="0.25">
      <c r="A213" s="75"/>
      <c r="B213" s="76">
        <v>313</v>
      </c>
      <c r="C213" s="79"/>
      <c r="D213" s="78" t="s">
        <v>66</v>
      </c>
      <c r="E213" s="116">
        <f t="shared" ref="E213:F213" si="74">E214</f>
        <v>0</v>
      </c>
      <c r="F213" s="273">
        <f t="shared" si="74"/>
        <v>370.26</v>
      </c>
      <c r="G213" s="225"/>
      <c r="H213" s="94"/>
      <c r="I213" s="94"/>
      <c r="J213" s="94"/>
      <c r="K213" s="94"/>
      <c r="L213" s="94"/>
    </row>
    <row r="214" spans="1:14" s="40" customFormat="1" x14ac:dyDescent="0.25">
      <c r="A214" s="485">
        <v>3132</v>
      </c>
      <c r="B214" s="486"/>
      <c r="C214" s="487"/>
      <c r="D214" s="23" t="s">
        <v>90</v>
      </c>
      <c r="E214" s="222">
        <v>0</v>
      </c>
      <c r="F214" s="222">
        <v>370.26</v>
      </c>
      <c r="G214" s="225"/>
      <c r="H214" s="94"/>
      <c r="I214" s="94"/>
      <c r="J214" s="94"/>
      <c r="K214" s="94"/>
      <c r="L214" s="94"/>
    </row>
    <row r="215" spans="1:14" s="72" customFormat="1" x14ac:dyDescent="0.25">
      <c r="A215" s="485">
        <v>3133</v>
      </c>
      <c r="B215" s="486"/>
      <c r="C215" s="487"/>
      <c r="D215" s="23" t="s">
        <v>117</v>
      </c>
      <c r="E215" s="222">
        <v>0</v>
      </c>
      <c r="F215" s="222">
        <v>0</v>
      </c>
      <c r="G215" s="225"/>
      <c r="H215" s="94"/>
      <c r="I215" s="94"/>
      <c r="J215" s="94"/>
      <c r="K215" s="94"/>
      <c r="L215" s="94"/>
    </row>
    <row r="216" spans="1:14" x14ac:dyDescent="0.25">
      <c r="A216" s="36"/>
      <c r="B216" s="37">
        <v>32</v>
      </c>
      <c r="C216" s="46"/>
      <c r="D216" s="74" t="s">
        <v>20</v>
      </c>
      <c r="E216" s="123">
        <f>E217</f>
        <v>0</v>
      </c>
      <c r="F216" s="246">
        <f>F217</f>
        <v>260.32</v>
      </c>
      <c r="H216" s="94"/>
      <c r="I216" s="94"/>
      <c r="J216" s="94"/>
      <c r="K216" s="94"/>
      <c r="L216" s="94"/>
    </row>
    <row r="217" spans="1:14" s="72" customFormat="1" x14ac:dyDescent="0.25">
      <c r="A217" s="75"/>
      <c r="B217" s="76">
        <v>321</v>
      </c>
      <c r="C217" s="79"/>
      <c r="D217" s="78" t="s">
        <v>27</v>
      </c>
      <c r="E217" s="116">
        <f t="shared" ref="E217:F217" si="75">E218+E219</f>
        <v>0</v>
      </c>
      <c r="F217" s="273">
        <f t="shared" si="75"/>
        <v>260.32</v>
      </c>
      <c r="G217" s="225"/>
      <c r="H217" s="94"/>
      <c r="I217" s="94"/>
      <c r="J217" s="94"/>
      <c r="K217" s="94"/>
      <c r="L217" s="94"/>
    </row>
    <row r="218" spans="1:14" ht="15" customHeight="1" x14ac:dyDescent="0.25">
      <c r="A218" s="485">
        <v>3211</v>
      </c>
      <c r="B218" s="486"/>
      <c r="C218" s="487"/>
      <c r="D218" s="101" t="s">
        <v>118</v>
      </c>
      <c r="E218" s="222">
        <v>0</v>
      </c>
      <c r="F218" s="222">
        <v>0</v>
      </c>
      <c r="H218" s="94"/>
      <c r="I218" s="94"/>
      <c r="J218" s="94"/>
      <c r="K218" s="94"/>
      <c r="L218" s="94"/>
    </row>
    <row r="219" spans="1:14" s="72" customFormat="1" x14ac:dyDescent="0.25">
      <c r="A219" s="485">
        <v>3212</v>
      </c>
      <c r="B219" s="486"/>
      <c r="C219" s="487"/>
      <c r="D219" s="23" t="s">
        <v>115</v>
      </c>
      <c r="E219" s="222">
        <v>0</v>
      </c>
      <c r="F219" s="222">
        <v>260.32</v>
      </c>
      <c r="G219" s="225"/>
      <c r="H219" s="94"/>
      <c r="I219" s="94"/>
      <c r="J219" s="94"/>
      <c r="K219" s="94"/>
      <c r="L219" s="94"/>
    </row>
    <row r="220" spans="1:14" ht="15" customHeight="1" x14ac:dyDescent="0.25">
      <c r="A220" s="518" t="s">
        <v>207</v>
      </c>
      <c r="B220" s="518"/>
      <c r="C220" s="519"/>
      <c r="D220" s="193" t="s">
        <v>199</v>
      </c>
      <c r="E220" s="118">
        <f t="shared" ref="E220:F220" si="76">E222+E236</f>
        <v>0</v>
      </c>
      <c r="F220" s="244">
        <f t="shared" si="76"/>
        <v>0</v>
      </c>
      <c r="H220" s="94"/>
      <c r="I220" s="94"/>
      <c r="J220" s="94"/>
      <c r="K220" s="94"/>
      <c r="L220" s="94"/>
    </row>
    <row r="221" spans="1:14" ht="27" customHeight="1" x14ac:dyDescent="0.25">
      <c r="A221" s="488" t="s">
        <v>167</v>
      </c>
      <c r="B221" s="489"/>
      <c r="C221" s="490"/>
      <c r="D221" s="111" t="s">
        <v>9</v>
      </c>
      <c r="E221" s="223"/>
      <c r="F221" s="223"/>
      <c r="H221" s="94"/>
      <c r="I221" s="94"/>
      <c r="J221" s="94"/>
      <c r="K221" s="94"/>
      <c r="L221" s="94"/>
    </row>
    <row r="222" spans="1:14" s="40" customFormat="1" x14ac:dyDescent="0.25">
      <c r="A222" s="64"/>
      <c r="B222" s="68">
        <v>3</v>
      </c>
      <c r="C222" s="69"/>
      <c r="D222" s="70" t="s">
        <v>13</v>
      </c>
      <c r="E222" s="120">
        <f t="shared" ref="E222:F222" si="77">E223+E231</f>
        <v>0</v>
      </c>
      <c r="F222" s="245">
        <f t="shared" si="77"/>
        <v>0</v>
      </c>
      <c r="G222" s="225"/>
      <c r="H222" s="94"/>
      <c r="I222" s="94"/>
      <c r="J222" s="94"/>
      <c r="K222" s="94"/>
      <c r="L222" s="94"/>
    </row>
    <row r="223" spans="1:14" s="72" customFormat="1" ht="17.25" customHeight="1" x14ac:dyDescent="0.25">
      <c r="A223" s="36"/>
      <c r="B223" s="37">
        <v>31</v>
      </c>
      <c r="C223" s="46"/>
      <c r="D223" s="74" t="s">
        <v>14</v>
      </c>
      <c r="E223" s="123">
        <f t="shared" ref="E223:F223" si="78">E224+E226+E228</f>
        <v>0</v>
      </c>
      <c r="F223" s="246">
        <f t="shared" si="78"/>
        <v>0</v>
      </c>
      <c r="G223" s="225"/>
      <c r="H223" s="94"/>
      <c r="I223" s="94"/>
      <c r="J223" s="94"/>
      <c r="K223" s="94"/>
      <c r="L223" s="94"/>
    </row>
    <row r="224" spans="1:14" ht="16.5" customHeight="1" x14ac:dyDescent="0.25">
      <c r="A224" s="75"/>
      <c r="B224" s="76">
        <v>311</v>
      </c>
      <c r="C224" s="79"/>
      <c r="D224" s="78" t="s">
        <v>89</v>
      </c>
      <c r="E224" s="116">
        <f t="shared" ref="E224:F224" si="79">E225</f>
        <v>0</v>
      </c>
      <c r="F224" s="273">
        <f t="shared" si="79"/>
        <v>0</v>
      </c>
      <c r="H224" s="94"/>
      <c r="I224" s="94"/>
      <c r="J224" s="94"/>
      <c r="K224" s="94"/>
      <c r="L224" s="94"/>
    </row>
    <row r="225" spans="1:12" s="72" customFormat="1" ht="18.75" customHeight="1" x14ac:dyDescent="0.25">
      <c r="A225" s="485">
        <v>3111</v>
      </c>
      <c r="B225" s="486"/>
      <c r="C225" s="487"/>
      <c r="D225" s="23" t="s">
        <v>64</v>
      </c>
      <c r="E225" s="222">
        <v>0</v>
      </c>
      <c r="F225" s="222">
        <v>0</v>
      </c>
      <c r="G225" s="225"/>
      <c r="H225" s="94"/>
      <c r="I225" s="94"/>
      <c r="J225" s="94"/>
      <c r="K225" s="94"/>
      <c r="L225" s="94"/>
    </row>
    <row r="226" spans="1:12" x14ac:dyDescent="0.25">
      <c r="A226" s="75"/>
      <c r="B226" s="76">
        <v>312</v>
      </c>
      <c r="C226" s="79"/>
      <c r="D226" s="78" t="s">
        <v>65</v>
      </c>
      <c r="E226" s="116">
        <f t="shared" ref="E226:F226" si="80">E227</f>
        <v>0</v>
      </c>
      <c r="F226" s="273">
        <f t="shared" si="80"/>
        <v>0</v>
      </c>
      <c r="H226" s="94"/>
      <c r="I226" s="94"/>
      <c r="J226" s="94"/>
      <c r="K226" s="94"/>
      <c r="L226" s="94"/>
    </row>
    <row r="227" spans="1:12" ht="14.45" customHeight="1" x14ac:dyDescent="0.25">
      <c r="A227" s="485">
        <v>3121</v>
      </c>
      <c r="B227" s="486"/>
      <c r="C227" s="487"/>
      <c r="D227" s="23" t="s">
        <v>65</v>
      </c>
      <c r="E227" s="222">
        <v>0</v>
      </c>
      <c r="F227" s="222">
        <v>0</v>
      </c>
      <c r="H227" s="94"/>
      <c r="I227" s="94"/>
      <c r="J227" s="94"/>
      <c r="K227" s="94"/>
      <c r="L227" s="94"/>
    </row>
    <row r="228" spans="1:12" ht="15" customHeight="1" x14ac:dyDescent="0.25">
      <c r="A228" s="75"/>
      <c r="B228" s="76">
        <v>313</v>
      </c>
      <c r="C228" s="79"/>
      <c r="D228" s="78" t="s">
        <v>66</v>
      </c>
      <c r="E228" s="116">
        <f t="shared" ref="E228:F228" si="81">E229</f>
        <v>0</v>
      </c>
      <c r="F228" s="273">
        <f t="shared" si="81"/>
        <v>0</v>
      </c>
      <c r="H228" s="94"/>
      <c r="I228" s="94"/>
      <c r="J228" s="94"/>
      <c r="K228" s="94"/>
      <c r="L228" s="94"/>
    </row>
    <row r="229" spans="1:12" x14ac:dyDescent="0.25">
      <c r="A229" s="485">
        <v>3132</v>
      </c>
      <c r="B229" s="486"/>
      <c r="C229" s="487"/>
      <c r="D229" s="23" t="s">
        <v>90</v>
      </c>
      <c r="E229" s="211">
        <v>0</v>
      </c>
      <c r="F229" s="211">
        <v>0</v>
      </c>
      <c r="H229" s="94"/>
      <c r="I229" s="94"/>
      <c r="J229" s="94"/>
      <c r="K229" s="94"/>
      <c r="L229" s="94"/>
    </row>
    <row r="230" spans="1:12" x14ac:dyDescent="0.25">
      <c r="A230" s="485">
        <v>3133</v>
      </c>
      <c r="B230" s="486"/>
      <c r="C230" s="487"/>
      <c r="D230" s="23" t="s">
        <v>117</v>
      </c>
      <c r="E230" s="222">
        <v>0</v>
      </c>
      <c r="F230" s="222">
        <v>0</v>
      </c>
      <c r="H230" s="94"/>
      <c r="I230" s="94"/>
      <c r="J230" s="94"/>
      <c r="K230" s="94"/>
      <c r="L230" s="94"/>
    </row>
    <row r="231" spans="1:12" x14ac:dyDescent="0.25">
      <c r="A231" s="36"/>
      <c r="B231" s="37">
        <v>32</v>
      </c>
      <c r="C231" s="46"/>
      <c r="D231" s="74" t="s">
        <v>20</v>
      </c>
      <c r="E231" s="123">
        <f t="shared" ref="E231:F231" si="82">E232</f>
        <v>0</v>
      </c>
      <c r="F231" s="246">
        <f t="shared" si="82"/>
        <v>0</v>
      </c>
      <c r="H231" s="94"/>
      <c r="I231" s="94"/>
      <c r="J231" s="94"/>
      <c r="K231" s="94"/>
      <c r="L231" s="94"/>
    </row>
    <row r="232" spans="1:12" s="62" customFormat="1" x14ac:dyDescent="0.25">
      <c r="A232" s="75"/>
      <c r="B232" s="76">
        <v>321</v>
      </c>
      <c r="C232" s="79"/>
      <c r="D232" s="78" t="s">
        <v>27</v>
      </c>
      <c r="E232" s="116">
        <f t="shared" ref="E232:F232" si="83">E233+E234</f>
        <v>0</v>
      </c>
      <c r="F232" s="273">
        <f t="shared" si="83"/>
        <v>0</v>
      </c>
      <c r="G232" s="225"/>
      <c r="H232" s="94"/>
      <c r="I232" s="94"/>
      <c r="J232" s="94"/>
      <c r="K232" s="94"/>
      <c r="L232" s="94"/>
    </row>
    <row r="233" spans="1:12" s="94" customFormat="1" x14ac:dyDescent="0.25">
      <c r="A233" s="485">
        <v>3211</v>
      </c>
      <c r="B233" s="486"/>
      <c r="C233" s="487"/>
      <c r="D233" s="101" t="s">
        <v>118</v>
      </c>
      <c r="E233" s="124">
        <v>0</v>
      </c>
      <c r="F233" s="222">
        <v>0</v>
      </c>
      <c r="G233" s="225"/>
    </row>
    <row r="234" spans="1:12" s="94" customFormat="1" ht="18" customHeight="1" x14ac:dyDescent="0.25">
      <c r="A234" s="485">
        <v>3212</v>
      </c>
      <c r="B234" s="486"/>
      <c r="C234" s="487"/>
      <c r="D234" s="23" t="s">
        <v>115</v>
      </c>
      <c r="E234" s="124">
        <v>0</v>
      </c>
      <c r="F234" s="222">
        <v>0</v>
      </c>
      <c r="G234" s="225"/>
    </row>
    <row r="235" spans="1:12" s="33" customFormat="1" ht="15" customHeight="1" x14ac:dyDescent="0.25">
      <c r="A235" s="488" t="s">
        <v>177</v>
      </c>
      <c r="B235" s="489"/>
      <c r="C235" s="490"/>
      <c r="D235" s="111" t="s">
        <v>178</v>
      </c>
      <c r="E235" s="357">
        <v>0</v>
      </c>
      <c r="F235" s="222">
        <v>0</v>
      </c>
      <c r="G235" s="225"/>
      <c r="H235" s="94"/>
      <c r="I235" s="94"/>
      <c r="J235" s="94"/>
      <c r="K235" s="94"/>
      <c r="L235" s="94"/>
    </row>
    <row r="236" spans="1:12" s="40" customFormat="1" x14ac:dyDescent="0.25">
      <c r="A236" s="64"/>
      <c r="B236" s="68">
        <v>3</v>
      </c>
      <c r="C236" s="69"/>
      <c r="D236" s="70" t="s">
        <v>13</v>
      </c>
      <c r="E236" s="120">
        <f t="shared" ref="E236:F236" si="84">E237+E245</f>
        <v>0</v>
      </c>
      <c r="F236" s="245">
        <f t="shared" si="84"/>
        <v>0</v>
      </c>
      <c r="G236" s="225"/>
      <c r="H236" s="94"/>
      <c r="I236" s="94"/>
      <c r="J236" s="94"/>
      <c r="K236" s="94"/>
      <c r="L236" s="94"/>
    </row>
    <row r="237" spans="1:12" s="72" customFormat="1" ht="35.25" customHeight="1" x14ac:dyDescent="0.25">
      <c r="A237" s="36"/>
      <c r="B237" s="37">
        <v>31</v>
      </c>
      <c r="C237" s="46"/>
      <c r="D237" s="74" t="s">
        <v>14</v>
      </c>
      <c r="E237" s="123">
        <f>E238+E240+E242</f>
        <v>0</v>
      </c>
      <c r="F237" s="246">
        <f>F238+F240+F242</f>
        <v>0</v>
      </c>
      <c r="G237" s="225"/>
      <c r="H237" s="94"/>
      <c r="I237" s="94"/>
      <c r="J237" s="94"/>
      <c r="K237" s="94"/>
      <c r="L237" s="94"/>
    </row>
    <row r="238" spans="1:12" x14ac:dyDescent="0.25">
      <c r="A238" s="75"/>
      <c r="B238" s="76">
        <v>311</v>
      </c>
      <c r="C238" s="79"/>
      <c r="D238" s="78" t="s">
        <v>89</v>
      </c>
      <c r="E238" s="116">
        <f t="shared" ref="E238:F238" si="85">E239</f>
        <v>0</v>
      </c>
      <c r="F238" s="273">
        <f t="shared" si="85"/>
        <v>0</v>
      </c>
      <c r="H238" s="94"/>
      <c r="I238" s="94"/>
      <c r="J238" s="94"/>
      <c r="K238" s="94"/>
      <c r="L238" s="94"/>
    </row>
    <row r="239" spans="1:12" x14ac:dyDescent="0.25">
      <c r="A239" s="485">
        <v>3111</v>
      </c>
      <c r="B239" s="486"/>
      <c r="C239" s="487"/>
      <c r="D239" s="23" t="s">
        <v>64</v>
      </c>
      <c r="E239" s="221">
        <v>0</v>
      </c>
      <c r="F239" s="221">
        <v>0</v>
      </c>
      <c r="H239" s="94"/>
      <c r="I239" s="94"/>
      <c r="J239" s="94"/>
      <c r="K239" s="94"/>
      <c r="L239" s="94"/>
    </row>
    <row r="240" spans="1:12" s="72" customFormat="1" x14ac:dyDescent="0.25">
      <c r="A240" s="75"/>
      <c r="B240" s="76">
        <v>312</v>
      </c>
      <c r="C240" s="79"/>
      <c r="D240" s="78" t="s">
        <v>65</v>
      </c>
      <c r="E240" s="116">
        <f t="shared" ref="E240:F240" si="86">E241</f>
        <v>0</v>
      </c>
      <c r="F240" s="273">
        <f t="shared" si="86"/>
        <v>0</v>
      </c>
      <c r="G240" s="225"/>
      <c r="H240" s="94"/>
      <c r="I240" s="94"/>
      <c r="J240" s="94"/>
      <c r="K240" s="94"/>
      <c r="L240" s="94"/>
    </row>
    <row r="241" spans="1:12" x14ac:dyDescent="0.25">
      <c r="A241" s="485">
        <v>3121</v>
      </c>
      <c r="B241" s="486"/>
      <c r="C241" s="487"/>
      <c r="D241" s="23" t="s">
        <v>65</v>
      </c>
      <c r="E241" s="222">
        <v>0</v>
      </c>
      <c r="F241" s="222">
        <v>0</v>
      </c>
      <c r="H241" s="94"/>
      <c r="I241" s="94"/>
      <c r="J241" s="94"/>
      <c r="K241" s="94"/>
      <c r="L241" s="94"/>
    </row>
    <row r="242" spans="1:12" x14ac:dyDescent="0.25">
      <c r="A242" s="75"/>
      <c r="B242" s="76">
        <v>313</v>
      </c>
      <c r="C242" s="79"/>
      <c r="D242" s="78" t="s">
        <v>66</v>
      </c>
      <c r="E242" s="116">
        <f t="shared" ref="E242:F242" si="87">E243</f>
        <v>0</v>
      </c>
      <c r="F242" s="273">
        <f t="shared" si="87"/>
        <v>0</v>
      </c>
      <c r="H242" s="94"/>
      <c r="I242" s="94"/>
      <c r="J242" s="94"/>
      <c r="K242" s="94"/>
      <c r="L242" s="94"/>
    </row>
    <row r="243" spans="1:12" x14ac:dyDescent="0.25">
      <c r="A243" s="485">
        <v>3132</v>
      </c>
      <c r="B243" s="486"/>
      <c r="C243" s="487"/>
      <c r="D243" s="23" t="s">
        <v>90</v>
      </c>
      <c r="E243" s="222">
        <v>0</v>
      </c>
      <c r="F243" s="222">
        <v>0</v>
      </c>
      <c r="H243" s="94"/>
      <c r="I243" s="94"/>
      <c r="J243" s="94"/>
      <c r="K243" s="94"/>
      <c r="L243" s="94"/>
    </row>
    <row r="244" spans="1:12" ht="13.5" customHeight="1" x14ac:dyDescent="0.25">
      <c r="A244" s="485">
        <v>3133</v>
      </c>
      <c r="B244" s="486"/>
      <c r="C244" s="487"/>
      <c r="D244" s="23" t="s">
        <v>117</v>
      </c>
      <c r="E244" s="222">
        <v>0</v>
      </c>
      <c r="F244" s="222">
        <v>0</v>
      </c>
      <c r="H244" s="94"/>
      <c r="I244" s="94"/>
      <c r="J244" s="94"/>
      <c r="K244" s="94"/>
      <c r="L244" s="94"/>
    </row>
    <row r="245" spans="1:12" x14ac:dyDescent="0.25">
      <c r="A245" s="36"/>
      <c r="B245" s="37">
        <v>32</v>
      </c>
      <c r="C245" s="46"/>
      <c r="D245" s="74" t="s">
        <v>20</v>
      </c>
      <c r="E245" s="123">
        <f>E246</f>
        <v>0</v>
      </c>
      <c r="F245" s="246">
        <f>F246</f>
        <v>0</v>
      </c>
      <c r="H245" s="94"/>
      <c r="I245" s="94"/>
      <c r="J245" s="94"/>
      <c r="K245" s="94"/>
      <c r="L245" s="94"/>
    </row>
    <row r="246" spans="1:12" ht="18" customHeight="1" x14ac:dyDescent="0.25">
      <c r="A246" s="75"/>
      <c r="B246" s="76">
        <v>321</v>
      </c>
      <c r="C246" s="79"/>
      <c r="D246" s="78" t="s">
        <v>27</v>
      </c>
      <c r="E246" s="116">
        <f t="shared" ref="E246:F246" si="88">E247+E248</f>
        <v>0</v>
      </c>
      <c r="F246" s="273">
        <f t="shared" si="88"/>
        <v>0</v>
      </c>
      <c r="H246" s="94"/>
      <c r="I246" s="94"/>
      <c r="J246" s="94"/>
      <c r="K246" s="94"/>
      <c r="L246" s="94"/>
    </row>
    <row r="247" spans="1:12" s="72" customFormat="1" ht="15" customHeight="1" x14ac:dyDescent="0.25">
      <c r="A247" s="485">
        <v>3211</v>
      </c>
      <c r="B247" s="486"/>
      <c r="C247" s="487"/>
      <c r="D247" s="101" t="s">
        <v>118</v>
      </c>
      <c r="E247" s="222">
        <v>0</v>
      </c>
      <c r="F247" s="222">
        <v>0</v>
      </c>
      <c r="G247" s="225"/>
      <c r="H247" s="94"/>
      <c r="I247" s="94"/>
      <c r="J247" s="94"/>
      <c r="K247" s="94"/>
      <c r="L247" s="94"/>
    </row>
    <row r="248" spans="1:12" x14ac:dyDescent="0.25">
      <c r="A248" s="485">
        <v>3212</v>
      </c>
      <c r="B248" s="486"/>
      <c r="C248" s="487"/>
      <c r="D248" s="23" t="s">
        <v>115</v>
      </c>
      <c r="E248" s="222">
        <v>0</v>
      </c>
      <c r="F248" s="222">
        <v>0</v>
      </c>
      <c r="H248" s="94"/>
      <c r="I248" s="94"/>
      <c r="J248" s="94"/>
      <c r="K248" s="94"/>
      <c r="L248" s="94"/>
    </row>
    <row r="249" spans="1:12" ht="17.25" customHeight="1" x14ac:dyDescent="0.25">
      <c r="A249" s="194" t="s">
        <v>67</v>
      </c>
      <c r="B249" s="195"/>
      <c r="C249" s="196"/>
      <c r="D249" s="197" t="s">
        <v>163</v>
      </c>
      <c r="E249" s="145">
        <f t="shared" ref="E249:F249" si="89">E251</f>
        <v>530.89</v>
      </c>
      <c r="F249" s="328">
        <f t="shared" si="89"/>
        <v>530.89</v>
      </c>
      <c r="H249" s="94"/>
      <c r="I249" s="94"/>
      <c r="J249" s="94"/>
      <c r="K249" s="94"/>
      <c r="L249" s="94"/>
    </row>
    <row r="250" spans="1:12" x14ac:dyDescent="0.25">
      <c r="A250" s="554" t="s">
        <v>167</v>
      </c>
      <c r="B250" s="555"/>
      <c r="C250" s="556"/>
      <c r="D250" s="111" t="s">
        <v>121</v>
      </c>
      <c r="E250" s="222"/>
      <c r="F250" s="222"/>
      <c r="H250" s="94"/>
      <c r="I250" s="94"/>
      <c r="J250" s="94"/>
      <c r="K250" s="94"/>
      <c r="L250" s="94"/>
    </row>
    <row r="251" spans="1:12" x14ac:dyDescent="0.25">
      <c r="A251" s="512">
        <v>3</v>
      </c>
      <c r="B251" s="513"/>
      <c r="C251" s="514"/>
      <c r="D251" s="32" t="s">
        <v>13</v>
      </c>
      <c r="E251" s="125">
        <f t="shared" ref="E251:F253" si="90">E252</f>
        <v>530.89</v>
      </c>
      <c r="F251" s="321">
        <f t="shared" si="90"/>
        <v>530.89</v>
      </c>
      <c r="H251" s="94"/>
      <c r="I251" s="94"/>
      <c r="J251" s="94"/>
      <c r="K251" s="94"/>
      <c r="L251" s="94"/>
    </row>
    <row r="252" spans="1:12" x14ac:dyDescent="0.25">
      <c r="A252" s="515">
        <v>32</v>
      </c>
      <c r="B252" s="516"/>
      <c r="C252" s="517"/>
      <c r="D252" s="47" t="s">
        <v>20</v>
      </c>
      <c r="E252" s="126">
        <f t="shared" si="90"/>
        <v>530.89</v>
      </c>
      <c r="F252" s="329">
        <f t="shared" si="90"/>
        <v>530.89</v>
      </c>
      <c r="H252" s="94"/>
      <c r="I252" s="94"/>
      <c r="J252" s="94"/>
      <c r="K252" s="94"/>
      <c r="L252" s="94"/>
    </row>
    <row r="253" spans="1:12" x14ac:dyDescent="0.25">
      <c r="A253" s="18"/>
      <c r="B253" s="81">
        <v>323</v>
      </c>
      <c r="C253" s="77"/>
      <c r="D253" s="80" t="s">
        <v>36</v>
      </c>
      <c r="E253" s="116">
        <f t="shared" si="90"/>
        <v>530.89</v>
      </c>
      <c r="F253" s="273">
        <f t="shared" si="90"/>
        <v>530.89</v>
      </c>
      <c r="H253" s="94"/>
      <c r="I253" s="94"/>
      <c r="J253" s="94"/>
      <c r="K253" s="94"/>
      <c r="L253" s="94"/>
    </row>
    <row r="254" spans="1:12" x14ac:dyDescent="0.25">
      <c r="A254" s="18"/>
      <c r="B254" s="95"/>
      <c r="C254" s="20">
        <v>3237</v>
      </c>
      <c r="D254" s="93" t="s">
        <v>119</v>
      </c>
      <c r="E254" s="222">
        <v>530.89</v>
      </c>
      <c r="F254" s="222">
        <v>530.89</v>
      </c>
      <c r="H254" s="94"/>
      <c r="I254" s="94"/>
      <c r="J254" s="94"/>
      <c r="K254" s="94"/>
      <c r="L254" s="94"/>
    </row>
    <row r="255" spans="1:12" x14ac:dyDescent="0.25">
      <c r="A255" s="57" t="s">
        <v>60</v>
      </c>
      <c r="B255" s="54"/>
      <c r="C255" s="55"/>
      <c r="D255" s="56" t="s">
        <v>68</v>
      </c>
      <c r="E255" s="155">
        <f>E256</f>
        <v>1000</v>
      </c>
      <c r="F255" s="330">
        <f>F256</f>
        <v>1135.78</v>
      </c>
      <c r="H255" s="94"/>
      <c r="I255" s="94"/>
      <c r="J255" s="94"/>
      <c r="K255" s="94"/>
      <c r="L255" s="94"/>
    </row>
    <row r="256" spans="1:12" ht="30" x14ac:dyDescent="0.25">
      <c r="A256" s="198" t="s">
        <v>73</v>
      </c>
      <c r="B256" s="199"/>
      <c r="C256" s="200"/>
      <c r="D256" s="201" t="s">
        <v>69</v>
      </c>
      <c r="E256" s="156">
        <f>E258</f>
        <v>1000</v>
      </c>
      <c r="F256" s="331">
        <f>F258</f>
        <v>1135.78</v>
      </c>
      <c r="H256" s="94"/>
      <c r="I256" s="94"/>
      <c r="J256" s="94"/>
      <c r="K256" s="94"/>
      <c r="L256" s="94"/>
    </row>
    <row r="257" spans="1:12" s="72" customFormat="1" ht="18" customHeight="1" x14ac:dyDescent="0.25">
      <c r="A257" s="488" t="s">
        <v>128</v>
      </c>
      <c r="B257" s="489"/>
      <c r="C257" s="490"/>
      <c r="D257" s="103" t="s">
        <v>122</v>
      </c>
      <c r="E257" s="221"/>
      <c r="F257" s="221"/>
      <c r="G257" s="225"/>
      <c r="H257" s="94"/>
      <c r="I257" s="94"/>
      <c r="J257" s="94"/>
      <c r="K257" s="94"/>
      <c r="L257" s="94"/>
    </row>
    <row r="258" spans="1:12" ht="18" customHeight="1" x14ac:dyDescent="0.25">
      <c r="A258" s="64"/>
      <c r="B258" s="66">
        <v>3</v>
      </c>
      <c r="C258" s="65"/>
      <c r="D258" s="248" t="s">
        <v>13</v>
      </c>
      <c r="E258" s="157">
        <f t="shared" ref="E258:F259" si="91">E259</f>
        <v>1000</v>
      </c>
      <c r="F258" s="332">
        <f t="shared" si="91"/>
        <v>1135.78</v>
      </c>
      <c r="H258" s="94"/>
      <c r="I258" s="94"/>
      <c r="J258" s="94"/>
      <c r="K258" s="94"/>
      <c r="L258" s="94"/>
    </row>
    <row r="259" spans="1:12" ht="26.25" x14ac:dyDescent="0.25">
      <c r="A259" s="36"/>
      <c r="B259" s="73">
        <v>37</v>
      </c>
      <c r="C259" s="38"/>
      <c r="D259" s="39" t="s">
        <v>70</v>
      </c>
      <c r="E259" s="158">
        <f t="shared" si="91"/>
        <v>1000</v>
      </c>
      <c r="F259" s="333">
        <f t="shared" si="91"/>
        <v>1135.78</v>
      </c>
      <c r="H259" s="94"/>
      <c r="I259" s="94"/>
      <c r="J259" s="94"/>
      <c r="K259" s="94"/>
      <c r="L259" s="94"/>
    </row>
    <row r="260" spans="1:12" s="33" customFormat="1" ht="18" customHeight="1" x14ac:dyDescent="0.25">
      <c r="A260" s="75"/>
      <c r="B260" s="83">
        <v>372</v>
      </c>
      <c r="C260" s="77"/>
      <c r="D260" s="80" t="s">
        <v>71</v>
      </c>
      <c r="E260" s="159">
        <f>E261</f>
        <v>1000</v>
      </c>
      <c r="F260" s="334">
        <f>F261</f>
        <v>1135.78</v>
      </c>
      <c r="G260" s="225"/>
      <c r="H260" s="94"/>
      <c r="I260" s="94"/>
      <c r="J260" s="94"/>
      <c r="K260" s="94"/>
      <c r="L260" s="94"/>
    </row>
    <row r="261" spans="1:12" s="40" customFormat="1" ht="26.25" x14ac:dyDescent="0.25">
      <c r="A261" s="485">
        <v>3723</v>
      </c>
      <c r="B261" s="486"/>
      <c r="C261" s="487"/>
      <c r="D261" s="21" t="s">
        <v>72</v>
      </c>
      <c r="E261" s="222">
        <v>1000</v>
      </c>
      <c r="F261" s="439">
        <v>1135.78</v>
      </c>
      <c r="G261" s="225"/>
      <c r="H261" s="94"/>
      <c r="I261" s="94"/>
      <c r="J261" s="94"/>
      <c r="K261" s="94"/>
      <c r="L261" s="94"/>
    </row>
    <row r="262" spans="1:12" s="72" customFormat="1" ht="18" customHeight="1" x14ac:dyDescent="0.25">
      <c r="A262" s="202" t="s">
        <v>60</v>
      </c>
      <c r="B262" s="191"/>
      <c r="C262" s="192"/>
      <c r="D262" s="268" t="s">
        <v>74</v>
      </c>
      <c r="E262" s="203">
        <f t="shared" ref="E262:F262" si="92">E263</f>
        <v>0</v>
      </c>
      <c r="F262" s="335">
        <f t="shared" si="92"/>
        <v>0</v>
      </c>
      <c r="G262" s="225"/>
      <c r="H262" s="94"/>
      <c r="I262" s="94"/>
      <c r="J262" s="94"/>
      <c r="K262" s="94"/>
      <c r="L262" s="94"/>
    </row>
    <row r="263" spans="1:12" ht="18" customHeight="1" x14ac:dyDescent="0.25">
      <c r="A263" s="198" t="s">
        <v>123</v>
      </c>
      <c r="B263" s="204"/>
      <c r="C263" s="269"/>
      <c r="D263" s="270" t="s">
        <v>124</v>
      </c>
      <c r="E263" s="275">
        <v>0</v>
      </c>
      <c r="F263" s="350">
        <v>0</v>
      </c>
      <c r="H263" s="94"/>
      <c r="I263" s="94"/>
      <c r="J263" s="94"/>
      <c r="K263" s="94"/>
      <c r="L263" s="94"/>
    </row>
    <row r="264" spans="1:12" ht="18" customHeight="1" x14ac:dyDescent="0.25">
      <c r="A264" s="503" t="s">
        <v>165</v>
      </c>
      <c r="B264" s="504"/>
      <c r="C264" s="505"/>
      <c r="D264" s="265" t="s">
        <v>125</v>
      </c>
      <c r="E264" s="222"/>
      <c r="F264" s="222"/>
      <c r="H264" s="94"/>
      <c r="I264" s="94"/>
      <c r="J264" s="94"/>
      <c r="K264" s="94"/>
      <c r="L264" s="94"/>
    </row>
    <row r="265" spans="1:12" ht="18" customHeight="1" x14ac:dyDescent="0.25">
      <c r="A265" s="506">
        <v>4</v>
      </c>
      <c r="B265" s="507"/>
      <c r="C265" s="508"/>
      <c r="D265" s="298" t="s">
        <v>15</v>
      </c>
      <c r="E265" s="120">
        <f t="shared" ref="E265:F265" si="93">E266</f>
        <v>0</v>
      </c>
      <c r="F265" s="245">
        <f t="shared" si="93"/>
        <v>0</v>
      </c>
      <c r="H265" s="94"/>
      <c r="I265" s="94"/>
      <c r="J265" s="94"/>
      <c r="K265" s="94"/>
      <c r="L265" s="94"/>
    </row>
    <row r="266" spans="1:12" ht="18" customHeight="1" x14ac:dyDescent="0.25">
      <c r="A266" s="509">
        <v>42</v>
      </c>
      <c r="B266" s="510"/>
      <c r="C266" s="511"/>
      <c r="D266" s="255" t="s">
        <v>116</v>
      </c>
      <c r="E266" s="158">
        <v>0</v>
      </c>
      <c r="F266" s="333">
        <v>0</v>
      </c>
      <c r="H266" s="94"/>
      <c r="I266" s="94"/>
      <c r="J266" s="94"/>
      <c r="K266" s="94"/>
      <c r="L266" s="94"/>
    </row>
    <row r="267" spans="1:12" ht="18" customHeight="1" x14ac:dyDescent="0.25">
      <c r="A267" s="18">
        <v>421</v>
      </c>
      <c r="B267" s="19"/>
      <c r="C267" s="20"/>
      <c r="D267" s="10" t="s">
        <v>126</v>
      </c>
      <c r="E267" s="221">
        <v>0</v>
      </c>
      <c r="F267" s="221">
        <v>0</v>
      </c>
      <c r="H267" s="94"/>
      <c r="I267" s="94"/>
      <c r="J267" s="94"/>
      <c r="K267" s="94"/>
      <c r="L267" s="94"/>
    </row>
    <row r="268" spans="1:12" s="94" customFormat="1" ht="18" customHeight="1" x14ac:dyDescent="0.25">
      <c r="A268" s="18">
        <v>4212</v>
      </c>
      <c r="B268" s="19"/>
      <c r="C268" s="20"/>
      <c r="D268" s="10" t="s">
        <v>127</v>
      </c>
      <c r="E268" s="221">
        <v>0</v>
      </c>
      <c r="F268" s="221">
        <v>0</v>
      </c>
      <c r="G268" s="225"/>
    </row>
    <row r="269" spans="1:12" ht="18" customHeight="1" x14ac:dyDescent="0.25">
      <c r="A269" s="271" t="s">
        <v>62</v>
      </c>
      <c r="B269" s="199"/>
      <c r="C269" s="200"/>
      <c r="D269" s="201" t="s">
        <v>76</v>
      </c>
      <c r="E269" s="127">
        <f t="shared" ref="E269:F269" si="94">E270</f>
        <v>0</v>
      </c>
      <c r="F269" s="336">
        <f t="shared" si="94"/>
        <v>0</v>
      </c>
      <c r="H269" s="94"/>
      <c r="I269" s="94"/>
      <c r="J269" s="94"/>
      <c r="K269" s="94"/>
      <c r="L269" s="94"/>
    </row>
    <row r="270" spans="1:12" ht="18" customHeight="1" x14ac:dyDescent="0.25">
      <c r="A270" s="64"/>
      <c r="B270" s="66">
        <v>4</v>
      </c>
      <c r="C270" s="65"/>
      <c r="D270" s="249" t="s">
        <v>15</v>
      </c>
      <c r="E270" s="120">
        <f t="shared" ref="E270:F270" si="95">E271</f>
        <v>0</v>
      </c>
      <c r="F270" s="245">
        <f t="shared" si="95"/>
        <v>0</v>
      </c>
      <c r="H270" s="94"/>
      <c r="I270" s="94"/>
      <c r="J270" s="94"/>
      <c r="K270" s="94"/>
      <c r="L270" s="94"/>
    </row>
    <row r="271" spans="1:12" ht="18" customHeight="1" x14ac:dyDescent="0.25">
      <c r="A271" s="36"/>
      <c r="B271" s="73">
        <v>45</v>
      </c>
      <c r="C271" s="38"/>
      <c r="D271" s="288" t="s">
        <v>77</v>
      </c>
      <c r="E271" s="123">
        <f t="shared" ref="E271:F271" si="96">E272</f>
        <v>0</v>
      </c>
      <c r="F271" s="246">
        <f t="shared" si="96"/>
        <v>0</v>
      </c>
      <c r="H271" s="94"/>
      <c r="I271" s="94"/>
      <c r="J271" s="94"/>
      <c r="K271" s="94"/>
      <c r="L271" s="94"/>
    </row>
    <row r="272" spans="1:12" ht="18" customHeight="1" x14ac:dyDescent="0.25">
      <c r="A272" s="75"/>
      <c r="B272" s="83">
        <v>451</v>
      </c>
      <c r="C272" s="77"/>
      <c r="D272" s="289" t="s">
        <v>78</v>
      </c>
      <c r="E272" s="116">
        <f t="shared" ref="E272:F272" si="97">E273</f>
        <v>0</v>
      </c>
      <c r="F272" s="273">
        <f t="shared" si="97"/>
        <v>0</v>
      </c>
      <c r="H272" s="94"/>
      <c r="I272" s="94"/>
      <c r="J272" s="94"/>
      <c r="K272" s="94"/>
      <c r="L272" s="94"/>
    </row>
    <row r="273" spans="1:12" s="62" customFormat="1" ht="15" customHeight="1" x14ac:dyDescent="0.25">
      <c r="A273" s="485">
        <v>4511</v>
      </c>
      <c r="B273" s="486"/>
      <c r="C273" s="487"/>
      <c r="D273" s="21" t="s">
        <v>78</v>
      </c>
      <c r="E273" s="222">
        <v>0</v>
      </c>
      <c r="F273" s="222">
        <v>0</v>
      </c>
      <c r="G273" s="225"/>
      <c r="H273" s="94"/>
      <c r="I273" s="94"/>
      <c r="J273" s="94"/>
      <c r="K273" s="94"/>
      <c r="L273" s="94"/>
    </row>
    <row r="274" spans="1:12" s="94" customFormat="1" x14ac:dyDescent="0.25">
      <c r="A274" s="526" t="s">
        <v>182</v>
      </c>
      <c r="B274" s="527"/>
      <c r="C274" s="528"/>
      <c r="D274" s="268" t="s">
        <v>74</v>
      </c>
      <c r="E274" s="203">
        <f t="shared" ref="E274" si="98">E275</f>
        <v>0</v>
      </c>
      <c r="F274" s="203">
        <f>F275+F285</f>
        <v>2150</v>
      </c>
      <c r="G274" s="225"/>
    </row>
    <row r="275" spans="1:12" s="33" customFormat="1" x14ac:dyDescent="0.25">
      <c r="A275" s="557" t="s">
        <v>183</v>
      </c>
      <c r="B275" s="558"/>
      <c r="C275" s="559"/>
      <c r="D275" s="270" t="s">
        <v>184</v>
      </c>
      <c r="E275" s="275">
        <v>0</v>
      </c>
      <c r="F275" s="275">
        <f>F277</f>
        <v>1650</v>
      </c>
      <c r="G275" s="225"/>
      <c r="H275" s="94"/>
      <c r="I275" s="94"/>
      <c r="J275" s="94"/>
      <c r="K275" s="94"/>
      <c r="L275" s="94"/>
    </row>
    <row r="276" spans="1:12" s="40" customFormat="1" x14ac:dyDescent="0.25">
      <c r="A276" s="503" t="s">
        <v>165</v>
      </c>
      <c r="B276" s="504"/>
      <c r="C276" s="505"/>
      <c r="D276" s="265" t="s">
        <v>125</v>
      </c>
      <c r="E276" s="222"/>
      <c r="F276" s="222"/>
      <c r="G276" s="225"/>
      <c r="H276" s="94"/>
      <c r="I276" s="94"/>
      <c r="J276" s="94"/>
      <c r="K276" s="94"/>
      <c r="L276" s="94"/>
    </row>
    <row r="277" spans="1:12" s="72" customFormat="1" x14ac:dyDescent="0.25">
      <c r="A277" s="506">
        <v>4</v>
      </c>
      <c r="B277" s="507"/>
      <c r="C277" s="508"/>
      <c r="D277" s="298" t="s">
        <v>15</v>
      </c>
      <c r="E277" s="120">
        <f t="shared" ref="E277:F278" si="99">E278</f>
        <v>0</v>
      </c>
      <c r="F277" s="120">
        <f t="shared" si="99"/>
        <v>1650</v>
      </c>
      <c r="G277" s="225"/>
      <c r="H277" s="94"/>
      <c r="I277" s="94"/>
      <c r="J277" s="94"/>
      <c r="K277" s="94"/>
      <c r="L277" s="94"/>
    </row>
    <row r="278" spans="1:12" x14ac:dyDescent="0.25">
      <c r="A278" s="509">
        <v>42</v>
      </c>
      <c r="B278" s="510"/>
      <c r="C278" s="511"/>
      <c r="D278" s="255" t="s">
        <v>116</v>
      </c>
      <c r="E278" s="158">
        <f t="shared" si="99"/>
        <v>0</v>
      </c>
      <c r="F278" s="158">
        <f t="shared" si="99"/>
        <v>1650</v>
      </c>
      <c r="H278" s="94"/>
      <c r="I278" s="94"/>
      <c r="J278" s="94"/>
      <c r="K278" s="94"/>
      <c r="L278" s="94"/>
    </row>
    <row r="279" spans="1:12" s="72" customFormat="1" x14ac:dyDescent="0.25">
      <c r="A279" s="284">
        <v>422</v>
      </c>
      <c r="B279" s="285"/>
      <c r="C279" s="286"/>
      <c r="D279" s="287" t="s">
        <v>170</v>
      </c>
      <c r="E279" s="293">
        <f>E280+E281+E283+E284</f>
        <v>0</v>
      </c>
      <c r="F279" s="293">
        <f>F280+F281+F282+F283+F284</f>
        <v>1650</v>
      </c>
      <c r="G279" s="225"/>
      <c r="H279" s="94"/>
      <c r="I279" s="94"/>
      <c r="J279" s="94"/>
      <c r="K279" s="94"/>
      <c r="L279" s="94"/>
    </row>
    <row r="280" spans="1:12" x14ac:dyDescent="0.25">
      <c r="A280" s="18">
        <v>4221</v>
      </c>
      <c r="B280" s="19"/>
      <c r="C280" s="20"/>
      <c r="D280" s="10" t="s">
        <v>185</v>
      </c>
      <c r="E280" s="154">
        <v>0</v>
      </c>
      <c r="F280" s="221">
        <v>0</v>
      </c>
      <c r="H280" s="94"/>
      <c r="I280" s="94"/>
      <c r="J280" s="94"/>
      <c r="K280" s="94"/>
      <c r="L280" s="94"/>
    </row>
    <row r="281" spans="1:12" s="72" customFormat="1" x14ac:dyDescent="0.25">
      <c r="A281" s="18">
        <v>4222</v>
      </c>
      <c r="B281" s="19"/>
      <c r="C281" s="20"/>
      <c r="D281" s="10" t="s">
        <v>186</v>
      </c>
      <c r="E281" s="154">
        <v>0</v>
      </c>
      <c r="F281" s="221">
        <v>0</v>
      </c>
      <c r="G281" s="225"/>
      <c r="H281" s="94"/>
      <c r="I281" s="94"/>
      <c r="J281" s="94"/>
      <c r="K281" s="94"/>
      <c r="L281" s="94"/>
    </row>
    <row r="282" spans="1:12" s="72" customFormat="1" x14ac:dyDescent="0.25">
      <c r="A282" s="18">
        <v>4223</v>
      </c>
      <c r="B282" s="19"/>
      <c r="C282" s="20"/>
      <c r="D282" s="10" t="s">
        <v>211</v>
      </c>
      <c r="E282" s="154">
        <v>0</v>
      </c>
      <c r="F282" s="440">
        <v>1650</v>
      </c>
      <c r="G282" s="225"/>
      <c r="H282" s="94"/>
      <c r="I282" s="94"/>
      <c r="J282" s="94"/>
      <c r="K282" s="94"/>
      <c r="L282" s="94"/>
    </row>
    <row r="283" spans="1:12" ht="12.75" customHeight="1" x14ac:dyDescent="0.25">
      <c r="A283" s="18">
        <v>4226</v>
      </c>
      <c r="B283" s="19"/>
      <c r="C283" s="20"/>
      <c r="D283" s="10" t="s">
        <v>187</v>
      </c>
      <c r="E283" s="154">
        <v>0</v>
      </c>
      <c r="F283" s="221">
        <v>0</v>
      </c>
      <c r="H283" s="94"/>
      <c r="I283" s="94"/>
      <c r="J283" s="94"/>
      <c r="K283" s="94"/>
      <c r="L283" s="94"/>
    </row>
    <row r="284" spans="1:12" ht="27" customHeight="1" x14ac:dyDescent="0.25">
      <c r="A284" s="18">
        <v>4227</v>
      </c>
      <c r="B284" s="19"/>
      <c r="C284" s="20"/>
      <c r="D284" s="10" t="s">
        <v>188</v>
      </c>
      <c r="E284" s="154">
        <v>0</v>
      </c>
      <c r="F284" s="221">
        <v>0</v>
      </c>
      <c r="H284" s="94"/>
      <c r="I284" s="94"/>
      <c r="J284" s="94"/>
      <c r="K284" s="94"/>
      <c r="L284" s="94"/>
    </row>
    <row r="285" spans="1:12" s="40" customFormat="1" x14ac:dyDescent="0.25">
      <c r="A285" s="271" t="s">
        <v>215</v>
      </c>
      <c r="B285" s="199"/>
      <c r="C285" s="200"/>
      <c r="D285" s="201" t="s">
        <v>214</v>
      </c>
      <c r="E285" s="127">
        <f t="shared" ref="E285:F288" si="100">E286</f>
        <v>0</v>
      </c>
      <c r="F285" s="336">
        <f t="shared" si="100"/>
        <v>500</v>
      </c>
      <c r="G285" s="225"/>
      <c r="H285" s="94"/>
      <c r="I285" s="94"/>
      <c r="J285" s="94"/>
      <c r="K285" s="94"/>
      <c r="L285" s="94"/>
    </row>
    <row r="286" spans="1:12" s="72" customFormat="1" ht="15" customHeight="1" x14ac:dyDescent="0.25">
      <c r="A286" s="64"/>
      <c r="B286" s="66">
        <v>4</v>
      </c>
      <c r="C286" s="65"/>
      <c r="D286" s="290" t="s">
        <v>15</v>
      </c>
      <c r="E286" s="120">
        <f t="shared" si="100"/>
        <v>0</v>
      </c>
      <c r="F286" s="245">
        <f t="shared" si="100"/>
        <v>500</v>
      </c>
      <c r="G286" s="225"/>
      <c r="H286" s="94"/>
      <c r="I286" s="94"/>
      <c r="J286" s="94"/>
      <c r="K286" s="94"/>
      <c r="L286" s="94"/>
    </row>
    <row r="287" spans="1:12" x14ac:dyDescent="0.25">
      <c r="A287" s="36"/>
      <c r="B287" s="73">
        <v>42</v>
      </c>
      <c r="C287" s="38"/>
      <c r="D287" s="291" t="s">
        <v>24</v>
      </c>
      <c r="E287" s="123">
        <f t="shared" si="100"/>
        <v>0</v>
      </c>
      <c r="F287" s="246">
        <f t="shared" si="100"/>
        <v>500</v>
      </c>
      <c r="H287" s="94"/>
      <c r="I287" s="94"/>
      <c r="J287" s="94"/>
      <c r="K287" s="94"/>
      <c r="L287" s="94"/>
    </row>
    <row r="288" spans="1:12" s="72" customFormat="1" x14ac:dyDescent="0.25">
      <c r="A288" s="75"/>
      <c r="B288" s="83">
        <v>424</v>
      </c>
      <c r="C288" s="77"/>
      <c r="D288" s="292" t="s">
        <v>217</v>
      </c>
      <c r="E288" s="116">
        <f t="shared" si="100"/>
        <v>0</v>
      </c>
      <c r="F288" s="273">
        <f t="shared" si="100"/>
        <v>500</v>
      </c>
      <c r="G288" s="225"/>
      <c r="H288" s="94"/>
      <c r="I288" s="94"/>
      <c r="J288" s="94"/>
      <c r="K288" s="94"/>
      <c r="L288" s="94"/>
    </row>
    <row r="289" spans="1:12" x14ac:dyDescent="0.25">
      <c r="A289" s="485">
        <v>4241</v>
      </c>
      <c r="B289" s="486"/>
      <c r="C289" s="487"/>
      <c r="D289" s="21" t="s">
        <v>216</v>
      </c>
      <c r="E289" s="222">
        <v>0</v>
      </c>
      <c r="F289" s="222">
        <v>500</v>
      </c>
      <c r="H289" s="94"/>
      <c r="I289" s="94"/>
      <c r="J289" s="94"/>
      <c r="K289" s="94"/>
      <c r="L289" s="94"/>
    </row>
    <row r="290" spans="1:12" x14ac:dyDescent="0.25">
      <c r="A290" s="497" t="s">
        <v>79</v>
      </c>
      <c r="B290" s="498"/>
      <c r="C290" s="499"/>
      <c r="D290" s="276" t="s">
        <v>80</v>
      </c>
      <c r="E290" s="241">
        <f t="shared" ref="E290:F290" si="101">E292</f>
        <v>0</v>
      </c>
      <c r="F290" s="337">
        <f t="shared" si="101"/>
        <v>3456.04</v>
      </c>
      <c r="H290" s="94"/>
      <c r="I290" s="94"/>
      <c r="J290" s="94"/>
      <c r="K290" s="94"/>
      <c r="L290" s="94"/>
    </row>
    <row r="291" spans="1:12" x14ac:dyDescent="0.25">
      <c r="A291" s="113" t="s">
        <v>165</v>
      </c>
      <c r="B291" s="114"/>
      <c r="C291" s="115"/>
      <c r="D291" s="111" t="s">
        <v>121</v>
      </c>
      <c r="E291" s="222"/>
      <c r="F291" s="222"/>
      <c r="H291" s="94"/>
      <c r="I291" s="94"/>
      <c r="J291" s="94"/>
      <c r="K291" s="94"/>
      <c r="L291" s="94"/>
    </row>
    <row r="292" spans="1:12" s="72" customFormat="1" x14ac:dyDescent="0.25">
      <c r="A292" s="67"/>
      <c r="B292" s="68">
        <v>3</v>
      </c>
      <c r="C292" s="69"/>
      <c r="D292" s="70" t="s">
        <v>13</v>
      </c>
      <c r="E292" s="120">
        <f t="shared" ref="E292:F294" si="102">E293</f>
        <v>0</v>
      </c>
      <c r="F292" s="245">
        <f t="shared" si="102"/>
        <v>3456.04</v>
      </c>
      <c r="G292" s="225"/>
      <c r="H292" s="94"/>
      <c r="I292" s="94"/>
      <c r="J292" s="94"/>
      <c r="K292" s="94"/>
      <c r="L292" s="94"/>
    </row>
    <row r="293" spans="1:12" x14ac:dyDescent="0.25">
      <c r="A293" s="45"/>
      <c r="B293" s="37">
        <v>32</v>
      </c>
      <c r="C293" s="46"/>
      <c r="D293" s="74" t="s">
        <v>20</v>
      </c>
      <c r="E293" s="123">
        <f t="shared" si="102"/>
        <v>0</v>
      </c>
      <c r="F293" s="246">
        <f t="shared" si="102"/>
        <v>3456.04</v>
      </c>
      <c r="H293" s="94"/>
      <c r="I293" s="94"/>
      <c r="J293" s="94"/>
      <c r="K293" s="94"/>
      <c r="L293" s="94"/>
    </row>
    <row r="294" spans="1:12" x14ac:dyDescent="0.25">
      <c r="A294" s="82"/>
      <c r="B294" s="76">
        <v>322</v>
      </c>
      <c r="C294" s="79"/>
      <c r="D294" s="78" t="s">
        <v>31</v>
      </c>
      <c r="E294" s="116">
        <f t="shared" si="102"/>
        <v>0</v>
      </c>
      <c r="F294" s="273">
        <f t="shared" si="102"/>
        <v>3456.04</v>
      </c>
      <c r="H294" s="94"/>
      <c r="I294" s="94"/>
      <c r="J294" s="94"/>
      <c r="K294" s="94"/>
      <c r="L294" s="94"/>
    </row>
    <row r="295" spans="1:12" x14ac:dyDescent="0.25">
      <c r="A295" s="485">
        <v>3232</v>
      </c>
      <c r="B295" s="486"/>
      <c r="C295" s="487"/>
      <c r="D295" s="23" t="s">
        <v>57</v>
      </c>
      <c r="E295" s="222">
        <v>0</v>
      </c>
      <c r="F295" s="439">
        <v>3456.04</v>
      </c>
      <c r="H295" s="94"/>
      <c r="I295" s="94"/>
      <c r="J295" s="94"/>
      <c r="K295" s="94"/>
      <c r="L295" s="94"/>
    </row>
    <row r="296" spans="1:12" ht="30" x14ac:dyDescent="0.25">
      <c r="A296" s="190" t="s">
        <v>60</v>
      </c>
      <c r="B296" s="205"/>
      <c r="C296" s="192"/>
      <c r="D296" s="193" t="s">
        <v>181</v>
      </c>
      <c r="E296" s="206">
        <f>E297+E413+E434+E443+E449+E490+E505+E510+E517</f>
        <v>596160.01000000013</v>
      </c>
      <c r="F296" s="206">
        <f>F297+F413+F434+F443+F449+F490+F505+F510+F517</f>
        <v>727782.10000000009</v>
      </c>
      <c r="H296" s="94"/>
      <c r="I296" s="94"/>
      <c r="J296" s="94"/>
      <c r="K296" s="94"/>
      <c r="L296" s="94"/>
    </row>
    <row r="297" spans="1:12" x14ac:dyDescent="0.25">
      <c r="A297" s="198" t="s">
        <v>26</v>
      </c>
      <c r="B297" s="199"/>
      <c r="C297" s="200"/>
      <c r="D297" s="201" t="s">
        <v>11</v>
      </c>
      <c r="E297" s="127">
        <f>E299+E332+E340+E375+E389</f>
        <v>11795.73</v>
      </c>
      <c r="F297" s="127">
        <f>F299+F332+F340+F375+F384+F389</f>
        <v>16611.900000000001</v>
      </c>
      <c r="H297" s="94"/>
      <c r="I297" s="94"/>
      <c r="J297" s="94"/>
      <c r="K297" s="94"/>
      <c r="L297" s="94"/>
    </row>
    <row r="298" spans="1:12" x14ac:dyDescent="0.25">
      <c r="A298" s="529" t="s">
        <v>130</v>
      </c>
      <c r="B298" s="530"/>
      <c r="C298" s="531"/>
      <c r="D298" s="102" t="s">
        <v>129</v>
      </c>
      <c r="E298" s="222"/>
      <c r="F298" s="222"/>
      <c r="H298" s="94"/>
      <c r="I298" s="94"/>
      <c r="J298" s="94"/>
      <c r="K298" s="94"/>
      <c r="L298" s="94"/>
    </row>
    <row r="299" spans="1:12" x14ac:dyDescent="0.25">
      <c r="A299" s="64"/>
      <c r="B299" s="66">
        <v>3</v>
      </c>
      <c r="C299" s="65"/>
      <c r="D299" s="32" t="s">
        <v>13</v>
      </c>
      <c r="E299" s="120">
        <f t="shared" ref="E299:F299" si="103">E300+E328</f>
        <v>3000</v>
      </c>
      <c r="F299" s="245">
        <f t="shared" si="103"/>
        <v>3000</v>
      </c>
      <c r="H299" s="94"/>
      <c r="I299" s="94"/>
      <c r="J299" s="94"/>
      <c r="K299" s="94"/>
      <c r="L299" s="94"/>
    </row>
    <row r="300" spans="1:12" x14ac:dyDescent="0.25">
      <c r="A300" s="36"/>
      <c r="B300" s="73">
        <v>32</v>
      </c>
      <c r="C300" s="38"/>
      <c r="D300" s="47" t="s">
        <v>20</v>
      </c>
      <c r="E300" s="123">
        <f t="shared" ref="E300:F300" si="104">E301+E305+E312+E322</f>
        <v>3000</v>
      </c>
      <c r="F300" s="246">
        <f t="shared" si="104"/>
        <v>3000</v>
      </c>
      <c r="H300" s="94"/>
      <c r="I300" s="94"/>
      <c r="J300" s="94"/>
      <c r="K300" s="94"/>
      <c r="L300" s="94"/>
    </row>
    <row r="301" spans="1:12" x14ac:dyDescent="0.25">
      <c r="A301" s="75"/>
      <c r="B301" s="83">
        <v>321</v>
      </c>
      <c r="C301" s="77"/>
      <c r="D301" s="71" t="s">
        <v>27</v>
      </c>
      <c r="E301" s="116">
        <f t="shared" ref="E301:F301" si="105">E302+E303+E304</f>
        <v>400</v>
      </c>
      <c r="F301" s="273">
        <f t="shared" si="105"/>
        <v>400</v>
      </c>
      <c r="H301" s="94"/>
      <c r="I301" s="94"/>
      <c r="J301" s="94"/>
      <c r="K301" s="94"/>
      <c r="L301" s="94"/>
    </row>
    <row r="302" spans="1:12" x14ac:dyDescent="0.25">
      <c r="A302" s="485">
        <v>3211</v>
      </c>
      <c r="B302" s="486"/>
      <c r="C302" s="487"/>
      <c r="D302" s="21" t="s">
        <v>28</v>
      </c>
      <c r="E302" s="222">
        <v>200</v>
      </c>
      <c r="F302" s="222">
        <v>200</v>
      </c>
      <c r="H302" s="94"/>
      <c r="I302" s="94"/>
      <c r="J302" s="94"/>
      <c r="K302" s="94"/>
      <c r="L302" s="94"/>
    </row>
    <row r="303" spans="1:12" ht="21.75" customHeight="1" x14ac:dyDescent="0.25">
      <c r="A303" s="485">
        <v>3213</v>
      </c>
      <c r="B303" s="486"/>
      <c r="C303" s="487"/>
      <c r="D303" s="21" t="s">
        <v>29</v>
      </c>
      <c r="E303" s="222">
        <v>200</v>
      </c>
      <c r="F303" s="222">
        <v>200</v>
      </c>
      <c r="H303" s="94"/>
      <c r="I303" s="94"/>
      <c r="J303" s="94"/>
      <c r="K303" s="94"/>
      <c r="L303" s="94"/>
    </row>
    <row r="304" spans="1:12" x14ac:dyDescent="0.25">
      <c r="A304" s="485">
        <v>3214</v>
      </c>
      <c r="B304" s="486"/>
      <c r="C304" s="487"/>
      <c r="D304" s="21" t="s">
        <v>30</v>
      </c>
      <c r="E304" s="222">
        <v>0</v>
      </c>
      <c r="F304" s="222">
        <v>0</v>
      </c>
      <c r="H304" s="94"/>
      <c r="I304" s="94"/>
      <c r="J304" s="94"/>
      <c r="K304" s="94"/>
      <c r="L304" s="94"/>
    </row>
    <row r="305" spans="1:12" x14ac:dyDescent="0.25">
      <c r="A305" s="75"/>
      <c r="B305" s="76">
        <v>322</v>
      </c>
      <c r="C305" s="77"/>
      <c r="D305" s="71" t="s">
        <v>31</v>
      </c>
      <c r="E305" s="116">
        <f t="shared" ref="E305:F305" si="106">SUM(E306:E311)</f>
        <v>960</v>
      </c>
      <c r="F305" s="273">
        <f t="shared" si="106"/>
        <v>960</v>
      </c>
      <c r="H305" s="94"/>
      <c r="I305" s="94"/>
      <c r="J305" s="94"/>
      <c r="K305" s="94"/>
      <c r="L305" s="94"/>
    </row>
    <row r="306" spans="1:12" x14ac:dyDescent="0.25">
      <c r="A306" s="485">
        <v>3221</v>
      </c>
      <c r="B306" s="486"/>
      <c r="C306" s="487"/>
      <c r="D306" s="10" t="s">
        <v>32</v>
      </c>
      <c r="E306" s="222">
        <v>600</v>
      </c>
      <c r="F306" s="222">
        <v>600</v>
      </c>
      <c r="H306" s="94"/>
      <c r="I306" s="94"/>
      <c r="J306" s="94"/>
      <c r="K306" s="94"/>
      <c r="L306" s="94"/>
    </row>
    <row r="307" spans="1:12" x14ac:dyDescent="0.25">
      <c r="A307" s="485">
        <v>3222</v>
      </c>
      <c r="B307" s="486"/>
      <c r="C307" s="487"/>
      <c r="D307" s="10" t="s">
        <v>63</v>
      </c>
      <c r="E307" s="222">
        <v>60</v>
      </c>
      <c r="F307" s="222">
        <v>60</v>
      </c>
      <c r="H307" s="94"/>
      <c r="I307" s="94"/>
      <c r="J307" s="94"/>
      <c r="K307" s="94"/>
      <c r="L307" s="94"/>
    </row>
    <row r="308" spans="1:12" x14ac:dyDescent="0.25">
      <c r="A308" s="485">
        <v>3223</v>
      </c>
      <c r="B308" s="486"/>
      <c r="C308" s="487"/>
      <c r="D308" s="10" t="s">
        <v>33</v>
      </c>
      <c r="E308" s="222">
        <v>300</v>
      </c>
      <c r="F308" s="222">
        <v>300</v>
      </c>
      <c r="H308" s="94"/>
      <c r="I308" s="94"/>
      <c r="J308" s="94"/>
      <c r="K308" s="94"/>
      <c r="L308" s="94"/>
    </row>
    <row r="309" spans="1:12" x14ac:dyDescent="0.25">
      <c r="A309" s="485">
        <v>3224</v>
      </c>
      <c r="B309" s="486"/>
      <c r="C309" s="487"/>
      <c r="D309" s="10" t="s">
        <v>56</v>
      </c>
      <c r="E309" s="222">
        <v>0</v>
      </c>
      <c r="F309" s="222">
        <v>0</v>
      </c>
      <c r="H309" s="94"/>
      <c r="I309" s="94"/>
      <c r="J309" s="94"/>
      <c r="K309" s="94"/>
      <c r="L309" s="94"/>
    </row>
    <row r="310" spans="1:12" x14ac:dyDescent="0.25">
      <c r="A310" s="485">
        <v>3225</v>
      </c>
      <c r="B310" s="486"/>
      <c r="C310" s="487"/>
      <c r="D310" s="10" t="s">
        <v>34</v>
      </c>
      <c r="E310" s="222">
        <v>0</v>
      </c>
      <c r="F310" s="222">
        <v>0</v>
      </c>
      <c r="H310" s="94"/>
      <c r="I310" s="94"/>
      <c r="J310" s="94"/>
      <c r="K310" s="94"/>
      <c r="L310" s="94"/>
    </row>
    <row r="311" spans="1:12" x14ac:dyDescent="0.25">
      <c r="A311" s="485">
        <v>3227</v>
      </c>
      <c r="B311" s="486"/>
      <c r="C311" s="487"/>
      <c r="D311" s="10" t="s">
        <v>81</v>
      </c>
      <c r="E311" s="222">
        <v>0</v>
      </c>
      <c r="F311" s="222">
        <v>0</v>
      </c>
      <c r="H311" s="94"/>
      <c r="I311" s="94"/>
      <c r="J311" s="94"/>
      <c r="K311" s="94"/>
      <c r="L311" s="94"/>
    </row>
    <row r="312" spans="1:12" x14ac:dyDescent="0.25">
      <c r="A312" s="75"/>
      <c r="B312" s="76">
        <v>323</v>
      </c>
      <c r="C312" s="77"/>
      <c r="D312" s="71" t="s">
        <v>36</v>
      </c>
      <c r="E312" s="116">
        <f t="shared" ref="E312:F312" si="107">SUM(E313:E321)</f>
        <v>450</v>
      </c>
      <c r="F312" s="273">
        <f t="shared" si="107"/>
        <v>450</v>
      </c>
      <c r="H312" s="94"/>
      <c r="I312" s="94"/>
      <c r="J312" s="94"/>
      <c r="K312" s="94"/>
      <c r="L312" s="94"/>
    </row>
    <row r="313" spans="1:12" x14ac:dyDescent="0.25">
      <c r="A313" s="18"/>
      <c r="B313" s="486">
        <v>3231</v>
      </c>
      <c r="C313" s="487"/>
      <c r="D313" s="21" t="s">
        <v>37</v>
      </c>
      <c r="E313" s="222">
        <v>50</v>
      </c>
      <c r="F313" s="222">
        <v>50</v>
      </c>
      <c r="H313" s="94"/>
      <c r="I313" s="94"/>
      <c r="J313" s="94"/>
      <c r="K313" s="94"/>
      <c r="L313" s="94"/>
    </row>
    <row r="314" spans="1:12" x14ac:dyDescent="0.25">
      <c r="A314" s="18"/>
      <c r="B314" s="486">
        <v>3232</v>
      </c>
      <c r="C314" s="487"/>
      <c r="D314" s="21" t="s">
        <v>57</v>
      </c>
      <c r="E314" s="222">
        <v>0</v>
      </c>
      <c r="F314" s="222">
        <v>0</v>
      </c>
      <c r="H314" s="94"/>
      <c r="I314" s="94"/>
      <c r="J314" s="94"/>
      <c r="K314" s="94"/>
      <c r="L314" s="94"/>
    </row>
    <row r="315" spans="1:12" s="62" customFormat="1" x14ac:dyDescent="0.25">
      <c r="A315" s="18"/>
      <c r="B315" s="486">
        <v>3233</v>
      </c>
      <c r="C315" s="487"/>
      <c r="D315" s="21" t="s">
        <v>38</v>
      </c>
      <c r="E315" s="222">
        <v>0</v>
      </c>
      <c r="F315" s="222">
        <v>0</v>
      </c>
      <c r="G315" s="225"/>
      <c r="H315" s="94"/>
      <c r="I315" s="94"/>
      <c r="J315" s="94"/>
      <c r="K315" s="94"/>
      <c r="L315" s="94"/>
    </row>
    <row r="316" spans="1:12" s="94" customFormat="1" x14ac:dyDescent="0.25">
      <c r="A316" s="18"/>
      <c r="B316" s="486">
        <v>3234</v>
      </c>
      <c r="C316" s="487"/>
      <c r="D316" s="21" t="s">
        <v>39</v>
      </c>
      <c r="E316" s="222">
        <v>200</v>
      </c>
      <c r="F316" s="222">
        <v>200</v>
      </c>
      <c r="G316" s="225"/>
    </row>
    <row r="317" spans="1:12" s="33" customFormat="1" x14ac:dyDescent="0.25">
      <c r="A317" s="18"/>
      <c r="B317" s="486">
        <v>3235</v>
      </c>
      <c r="C317" s="487"/>
      <c r="D317" s="21" t="s">
        <v>40</v>
      </c>
      <c r="E317" s="222">
        <v>0</v>
      </c>
      <c r="F317" s="222">
        <v>0</v>
      </c>
      <c r="G317" s="225"/>
      <c r="H317" s="94"/>
      <c r="I317" s="94"/>
      <c r="J317" s="94"/>
      <c r="K317" s="94"/>
      <c r="L317" s="94"/>
    </row>
    <row r="318" spans="1:12" s="40" customFormat="1" x14ac:dyDescent="0.25">
      <c r="A318" s="18"/>
      <c r="B318" s="486">
        <v>3236</v>
      </c>
      <c r="C318" s="487"/>
      <c r="D318" s="21" t="s">
        <v>41</v>
      </c>
      <c r="E318" s="222">
        <v>0</v>
      </c>
      <c r="F318" s="222">
        <v>0</v>
      </c>
      <c r="G318" s="225"/>
      <c r="H318" s="94"/>
      <c r="I318" s="94"/>
      <c r="J318" s="94"/>
      <c r="K318" s="94"/>
      <c r="L318" s="94"/>
    </row>
    <row r="319" spans="1:12" s="72" customFormat="1" x14ac:dyDescent="0.25">
      <c r="A319" s="18"/>
      <c r="B319" s="486">
        <v>3237</v>
      </c>
      <c r="C319" s="487"/>
      <c r="D319" s="21" t="s">
        <v>42</v>
      </c>
      <c r="E319" s="222">
        <v>0</v>
      </c>
      <c r="F319" s="222">
        <v>0</v>
      </c>
      <c r="G319" s="225"/>
      <c r="H319" s="94"/>
      <c r="I319" s="94"/>
      <c r="J319" s="94"/>
      <c r="K319" s="94"/>
      <c r="L319" s="94"/>
    </row>
    <row r="320" spans="1:12" x14ac:dyDescent="0.25">
      <c r="A320" s="18"/>
      <c r="B320" s="486">
        <v>3238</v>
      </c>
      <c r="C320" s="487"/>
      <c r="D320" s="21" t="s">
        <v>43</v>
      </c>
      <c r="E320" s="222">
        <v>0</v>
      </c>
      <c r="F320" s="222">
        <v>0</v>
      </c>
      <c r="H320" s="94"/>
      <c r="I320" s="94"/>
      <c r="J320" s="94"/>
      <c r="K320" s="94"/>
      <c r="L320" s="94"/>
    </row>
    <row r="321" spans="1:13" s="72" customFormat="1" x14ac:dyDescent="0.25">
      <c r="A321" s="18"/>
      <c r="B321" s="486">
        <v>3239</v>
      </c>
      <c r="C321" s="487"/>
      <c r="D321" s="21" t="s">
        <v>44</v>
      </c>
      <c r="E321" s="222">
        <v>200</v>
      </c>
      <c r="F321" s="222">
        <v>200</v>
      </c>
      <c r="G321" s="225"/>
      <c r="H321" s="94"/>
      <c r="I321" s="94"/>
      <c r="J321" s="94"/>
      <c r="K321" s="94"/>
      <c r="L321" s="94"/>
    </row>
    <row r="322" spans="1:13" x14ac:dyDescent="0.25">
      <c r="A322" s="75"/>
      <c r="B322" s="76">
        <v>329</v>
      </c>
      <c r="C322" s="79"/>
      <c r="D322" s="78" t="s">
        <v>45</v>
      </c>
      <c r="E322" s="116">
        <f t="shared" ref="E322:F322" si="108">SUM(E323:E327)</f>
        <v>1190</v>
      </c>
      <c r="F322" s="273">
        <f t="shared" si="108"/>
        <v>1190</v>
      </c>
      <c r="H322" s="94"/>
      <c r="I322" s="94"/>
      <c r="J322" s="94"/>
      <c r="K322" s="94"/>
      <c r="L322" s="94"/>
    </row>
    <row r="323" spans="1:13" x14ac:dyDescent="0.25">
      <c r="A323" s="485">
        <v>3292</v>
      </c>
      <c r="B323" s="486"/>
      <c r="C323" s="487"/>
      <c r="D323" s="21" t="s">
        <v>46</v>
      </c>
      <c r="E323" s="221">
        <v>200</v>
      </c>
      <c r="F323" s="221">
        <v>200</v>
      </c>
      <c r="H323" s="94"/>
      <c r="I323" s="94"/>
      <c r="J323" s="94"/>
      <c r="K323" s="94"/>
      <c r="L323" s="94"/>
      <c r="M323">
        <f>M350</f>
        <v>0</v>
      </c>
    </row>
    <row r="324" spans="1:13" s="33" customFormat="1" x14ac:dyDescent="0.25">
      <c r="A324" s="485">
        <v>3294</v>
      </c>
      <c r="B324" s="486"/>
      <c r="C324" s="487"/>
      <c r="D324" s="21" t="s">
        <v>82</v>
      </c>
      <c r="E324" s="221">
        <v>80</v>
      </c>
      <c r="F324" s="221">
        <v>80</v>
      </c>
      <c r="G324" s="225"/>
      <c r="H324" s="94"/>
      <c r="I324" s="94"/>
      <c r="J324" s="94"/>
      <c r="K324" s="94"/>
      <c r="L324" s="94"/>
    </row>
    <row r="325" spans="1:13" s="40" customFormat="1" x14ac:dyDescent="0.25">
      <c r="A325" s="485">
        <v>3295</v>
      </c>
      <c r="B325" s="486"/>
      <c r="C325" s="487"/>
      <c r="D325" s="21" t="s">
        <v>83</v>
      </c>
      <c r="E325" s="221">
        <v>0</v>
      </c>
      <c r="F325" s="221">
        <v>0</v>
      </c>
      <c r="G325" s="225"/>
      <c r="H325" s="94"/>
      <c r="I325" s="94"/>
      <c r="J325" s="94"/>
      <c r="K325" s="94"/>
      <c r="L325" s="94"/>
    </row>
    <row r="326" spans="1:13" s="72" customFormat="1" x14ac:dyDescent="0.25">
      <c r="A326" s="485">
        <v>3296</v>
      </c>
      <c r="B326" s="486"/>
      <c r="C326" s="487"/>
      <c r="D326" s="21" t="s">
        <v>84</v>
      </c>
      <c r="E326" s="221">
        <v>0</v>
      </c>
      <c r="F326" s="221">
        <v>0</v>
      </c>
      <c r="G326" s="225"/>
      <c r="H326" s="94"/>
      <c r="I326" s="94"/>
      <c r="J326" s="94"/>
      <c r="K326" s="94"/>
      <c r="L326" s="94"/>
    </row>
    <row r="327" spans="1:13" x14ac:dyDescent="0.25">
      <c r="A327" s="485">
        <v>3299</v>
      </c>
      <c r="B327" s="486"/>
      <c r="C327" s="487"/>
      <c r="D327" s="21" t="s">
        <v>45</v>
      </c>
      <c r="E327" s="221">
        <v>910</v>
      </c>
      <c r="F327" s="221">
        <v>910</v>
      </c>
      <c r="H327" s="94"/>
      <c r="I327" s="94"/>
      <c r="J327" s="94"/>
      <c r="K327" s="94"/>
      <c r="L327" s="94"/>
    </row>
    <row r="328" spans="1:13" s="72" customFormat="1" x14ac:dyDescent="0.25">
      <c r="A328" s="36"/>
      <c r="B328" s="37">
        <v>34</v>
      </c>
      <c r="C328" s="46"/>
      <c r="D328" s="39" t="s">
        <v>85</v>
      </c>
      <c r="E328" s="160">
        <f t="shared" ref="E328:F328" si="109">E329</f>
        <v>0</v>
      </c>
      <c r="F328" s="338">
        <f t="shared" si="109"/>
        <v>0</v>
      </c>
      <c r="G328" s="225"/>
      <c r="H328" s="94"/>
      <c r="I328" s="94"/>
      <c r="J328" s="94"/>
      <c r="K328" s="94"/>
      <c r="L328" s="94"/>
    </row>
    <row r="329" spans="1:13" x14ac:dyDescent="0.25">
      <c r="A329" s="75"/>
      <c r="B329" s="76">
        <v>343</v>
      </c>
      <c r="C329" s="79"/>
      <c r="D329" s="80" t="s">
        <v>51</v>
      </c>
      <c r="E329" s="161">
        <f t="shared" ref="E329:F329" si="110">E331+E330</f>
        <v>0</v>
      </c>
      <c r="F329" s="339">
        <f t="shared" si="110"/>
        <v>0</v>
      </c>
      <c r="H329" s="94"/>
      <c r="I329" s="94"/>
      <c r="J329" s="94"/>
      <c r="K329" s="94"/>
      <c r="L329" s="94"/>
    </row>
    <row r="330" spans="1:13" s="62" customFormat="1" x14ac:dyDescent="0.25">
      <c r="A330" s="485">
        <v>3431</v>
      </c>
      <c r="B330" s="486"/>
      <c r="C330" s="487"/>
      <c r="D330" s="21" t="s">
        <v>86</v>
      </c>
      <c r="E330" s="221">
        <v>0</v>
      </c>
      <c r="F330" s="221">
        <v>0</v>
      </c>
      <c r="G330" s="225"/>
      <c r="H330" s="94"/>
      <c r="I330" s="94"/>
      <c r="J330" s="94"/>
      <c r="K330" s="94"/>
      <c r="L330" s="94"/>
    </row>
    <row r="331" spans="1:13" s="33" customFormat="1" ht="19.5" customHeight="1" x14ac:dyDescent="0.25">
      <c r="A331" s="485">
        <v>3433</v>
      </c>
      <c r="B331" s="486"/>
      <c r="C331" s="487"/>
      <c r="D331" s="21" t="s">
        <v>87</v>
      </c>
      <c r="E331" s="221">
        <v>0</v>
      </c>
      <c r="F331" s="221">
        <v>0</v>
      </c>
      <c r="G331" s="225"/>
      <c r="H331" s="94"/>
      <c r="I331" s="94"/>
      <c r="J331" s="94"/>
      <c r="K331" s="94"/>
      <c r="L331" s="94"/>
    </row>
    <row r="332" spans="1:13" s="40" customFormat="1" x14ac:dyDescent="0.25">
      <c r="A332" s="235"/>
      <c r="B332" s="236"/>
      <c r="C332" s="237">
        <v>4</v>
      </c>
      <c r="D332" s="70" t="s">
        <v>15</v>
      </c>
      <c r="E332" s="238">
        <f>E333</f>
        <v>0</v>
      </c>
      <c r="F332" s="340">
        <f>F333</f>
        <v>0</v>
      </c>
      <c r="G332" s="225"/>
      <c r="H332" s="94"/>
      <c r="I332" s="94"/>
      <c r="J332" s="94"/>
      <c r="K332" s="94"/>
      <c r="L332" s="94"/>
    </row>
    <row r="333" spans="1:13" s="72" customFormat="1" ht="21" customHeight="1" x14ac:dyDescent="0.25">
      <c r="A333" s="128"/>
      <c r="B333" s="129"/>
      <c r="C333" s="130">
        <v>42</v>
      </c>
      <c r="D333" s="131" t="s">
        <v>24</v>
      </c>
      <c r="E333" s="132">
        <f>E334+E337</f>
        <v>0</v>
      </c>
      <c r="F333" s="341">
        <f>F334+F337</f>
        <v>0</v>
      </c>
      <c r="G333" s="225"/>
      <c r="H333" s="94"/>
      <c r="I333" s="94"/>
      <c r="J333" s="94"/>
      <c r="K333" s="94"/>
      <c r="L333" s="94"/>
    </row>
    <row r="334" spans="1:13" ht="18" customHeight="1" x14ac:dyDescent="0.25">
      <c r="A334" s="230"/>
      <c r="B334" s="231"/>
      <c r="C334" s="232">
        <v>422</v>
      </c>
      <c r="D334" s="233" t="s">
        <v>170</v>
      </c>
      <c r="E334" s="234">
        <f>E335</f>
        <v>0</v>
      </c>
      <c r="F334" s="342">
        <f>F335</f>
        <v>0</v>
      </c>
      <c r="H334" s="94"/>
      <c r="I334" s="94"/>
      <c r="J334" s="94"/>
      <c r="K334" s="94"/>
      <c r="L334" s="94"/>
    </row>
    <row r="335" spans="1:13" s="62" customFormat="1" x14ac:dyDescent="0.25">
      <c r="A335" s="104"/>
      <c r="B335" s="105"/>
      <c r="C335" s="106">
        <v>4226</v>
      </c>
      <c r="D335" s="181" t="s">
        <v>171</v>
      </c>
      <c r="E335" s="211">
        <v>0</v>
      </c>
      <c r="F335" s="211">
        <v>0</v>
      </c>
      <c r="G335" s="225"/>
      <c r="H335" s="94"/>
      <c r="I335" s="94"/>
      <c r="J335" s="94"/>
      <c r="K335" s="94"/>
      <c r="L335" s="94"/>
    </row>
    <row r="336" spans="1:13" s="33" customFormat="1" x14ac:dyDescent="0.25">
      <c r="A336" s="485">
        <v>4227</v>
      </c>
      <c r="B336" s="486"/>
      <c r="C336" s="487"/>
      <c r="D336" s="294" t="s">
        <v>189</v>
      </c>
      <c r="E336" s="162"/>
      <c r="F336" s="211">
        <v>0</v>
      </c>
      <c r="G336" s="225"/>
      <c r="H336" s="94"/>
      <c r="I336" s="94"/>
      <c r="J336" s="94"/>
      <c r="K336" s="94"/>
      <c r="L336" s="94"/>
    </row>
    <row r="337" spans="1:12" s="40" customFormat="1" x14ac:dyDescent="0.25">
      <c r="A337" s="136"/>
      <c r="B337" s="137"/>
      <c r="C337" s="138">
        <v>424</v>
      </c>
      <c r="D337" s="139" t="s">
        <v>131</v>
      </c>
      <c r="E337" s="116">
        <f t="shared" ref="E337:F337" si="111">E338</f>
        <v>0</v>
      </c>
      <c r="F337" s="273">
        <f t="shared" si="111"/>
        <v>0</v>
      </c>
      <c r="G337" s="225"/>
      <c r="H337" s="94"/>
      <c r="I337" s="94"/>
      <c r="J337" s="94"/>
      <c r="K337" s="94"/>
      <c r="L337" s="94"/>
    </row>
    <row r="338" spans="1:12" s="72" customFormat="1" x14ac:dyDescent="0.25">
      <c r="A338" s="104"/>
      <c r="B338" s="105"/>
      <c r="C338" s="106">
        <v>4241</v>
      </c>
      <c r="D338" s="23" t="s">
        <v>104</v>
      </c>
      <c r="E338" s="222">
        <v>0</v>
      </c>
      <c r="F338" s="222">
        <v>0</v>
      </c>
      <c r="G338" s="225"/>
      <c r="H338" s="94"/>
      <c r="I338" s="94"/>
      <c r="J338" s="94"/>
      <c r="K338" s="94"/>
      <c r="L338" s="94"/>
    </row>
    <row r="339" spans="1:12" ht="15.75" customHeight="1" x14ac:dyDescent="0.25">
      <c r="A339" s="529" t="s">
        <v>133</v>
      </c>
      <c r="B339" s="530"/>
      <c r="C339" s="531"/>
      <c r="D339" s="102" t="s">
        <v>132</v>
      </c>
      <c r="E339" s="222">
        <v>0</v>
      </c>
      <c r="F339" s="222">
        <v>0</v>
      </c>
      <c r="H339" s="94"/>
      <c r="I339" s="94"/>
      <c r="J339" s="94"/>
      <c r="K339" s="94"/>
      <c r="L339" s="94"/>
    </row>
    <row r="340" spans="1:12" s="72" customFormat="1" x14ac:dyDescent="0.25">
      <c r="A340" s="64"/>
      <c r="B340" s="66">
        <v>3</v>
      </c>
      <c r="C340" s="65"/>
      <c r="D340" s="32" t="s">
        <v>13</v>
      </c>
      <c r="E340" s="120">
        <f>E341+E370</f>
        <v>7895.73</v>
      </c>
      <c r="F340" s="120">
        <f>F341+F370</f>
        <v>9511.9000000000015</v>
      </c>
      <c r="G340" s="225"/>
      <c r="H340" s="94"/>
      <c r="I340" s="94"/>
      <c r="J340" s="94"/>
      <c r="K340" s="94"/>
      <c r="L340" s="94"/>
    </row>
    <row r="341" spans="1:12" ht="17.25" customHeight="1" x14ac:dyDescent="0.25">
      <c r="A341" s="140"/>
      <c r="B341" s="141">
        <v>32</v>
      </c>
      <c r="C341" s="142"/>
      <c r="D341" s="143" t="s">
        <v>20</v>
      </c>
      <c r="E341" s="134">
        <f>E342+E347+E354+E364</f>
        <v>7650</v>
      </c>
      <c r="F341" s="134">
        <f>F342+F347+F354+F364</f>
        <v>9250.9700000000012</v>
      </c>
      <c r="H341" s="94"/>
      <c r="I341" s="94"/>
      <c r="J341" s="94"/>
      <c r="K341" s="94"/>
      <c r="L341" s="94"/>
    </row>
    <row r="342" spans="1:12" s="62" customFormat="1" x14ac:dyDescent="0.25">
      <c r="A342" s="75"/>
      <c r="B342" s="83">
        <v>321</v>
      </c>
      <c r="C342" s="77"/>
      <c r="D342" s="71" t="s">
        <v>27</v>
      </c>
      <c r="E342" s="116">
        <f t="shared" ref="E342:F342" si="112">E343+E344+E345+E346</f>
        <v>100</v>
      </c>
      <c r="F342" s="273">
        <f t="shared" si="112"/>
        <v>100</v>
      </c>
      <c r="G342" s="225"/>
      <c r="H342" s="94"/>
      <c r="I342" s="94"/>
      <c r="J342" s="94"/>
      <c r="K342" s="94"/>
      <c r="L342" s="94"/>
    </row>
    <row r="343" spans="1:12" s="94" customFormat="1" x14ac:dyDescent="0.25">
      <c r="A343" s="485">
        <v>3211</v>
      </c>
      <c r="B343" s="486"/>
      <c r="C343" s="487"/>
      <c r="D343" s="21" t="s">
        <v>28</v>
      </c>
      <c r="E343" s="124">
        <v>0</v>
      </c>
      <c r="F343" s="222">
        <v>0</v>
      </c>
      <c r="G343" s="225"/>
    </row>
    <row r="344" spans="1:12" s="33" customFormat="1" x14ac:dyDescent="0.25">
      <c r="A344" s="485">
        <v>3212</v>
      </c>
      <c r="B344" s="486"/>
      <c r="C344" s="487"/>
      <c r="D344" s="21" t="s">
        <v>175</v>
      </c>
      <c r="E344" s="222">
        <v>0</v>
      </c>
      <c r="F344" s="222">
        <v>0</v>
      </c>
      <c r="G344" s="225"/>
      <c r="H344" s="94"/>
      <c r="I344" s="94"/>
      <c r="J344" s="94"/>
      <c r="K344" s="94"/>
      <c r="L344" s="94"/>
    </row>
    <row r="345" spans="1:12" s="40" customFormat="1" x14ac:dyDescent="0.25">
      <c r="A345" s="485">
        <v>3213</v>
      </c>
      <c r="B345" s="486"/>
      <c r="C345" s="487"/>
      <c r="D345" s="21" t="s">
        <v>29</v>
      </c>
      <c r="E345" s="222">
        <v>100</v>
      </c>
      <c r="F345" s="222">
        <v>100</v>
      </c>
      <c r="G345" s="225"/>
      <c r="H345" s="94"/>
      <c r="I345" s="94"/>
      <c r="J345" s="94"/>
      <c r="K345" s="94"/>
      <c r="L345" s="94"/>
    </row>
    <row r="346" spans="1:12" s="72" customFormat="1" x14ac:dyDescent="0.25">
      <c r="A346" s="485">
        <v>3214</v>
      </c>
      <c r="B346" s="486"/>
      <c r="C346" s="487"/>
      <c r="D346" s="21" t="s">
        <v>30</v>
      </c>
      <c r="E346" s="222">
        <v>0</v>
      </c>
      <c r="F346" s="222">
        <v>0</v>
      </c>
      <c r="G346" s="225"/>
      <c r="H346" s="94"/>
      <c r="I346" s="94"/>
      <c r="J346" s="94"/>
      <c r="K346" s="94"/>
      <c r="L346" s="94"/>
    </row>
    <row r="347" spans="1:12" x14ac:dyDescent="0.25">
      <c r="A347" s="75"/>
      <c r="B347" s="76">
        <v>322</v>
      </c>
      <c r="C347" s="77"/>
      <c r="D347" s="71" t="s">
        <v>31</v>
      </c>
      <c r="E347" s="116">
        <f t="shared" ref="E347:F347" si="113">SUM(E348:E353)</f>
        <v>3300</v>
      </c>
      <c r="F347" s="273">
        <f t="shared" si="113"/>
        <v>4900.97</v>
      </c>
      <c r="H347" s="94"/>
      <c r="I347" s="94"/>
      <c r="J347" s="94"/>
      <c r="K347" s="94"/>
      <c r="L347" s="94"/>
    </row>
    <row r="348" spans="1:12" s="33" customFormat="1" x14ac:dyDescent="0.25">
      <c r="A348" s="485">
        <v>3221</v>
      </c>
      <c r="B348" s="486"/>
      <c r="C348" s="487"/>
      <c r="D348" s="10" t="s">
        <v>32</v>
      </c>
      <c r="E348" s="222">
        <v>300</v>
      </c>
      <c r="F348" s="222">
        <v>300</v>
      </c>
      <c r="G348" s="225"/>
      <c r="H348" s="94"/>
      <c r="I348" s="94"/>
      <c r="J348" s="94"/>
      <c r="K348" s="94"/>
      <c r="L348" s="94"/>
    </row>
    <row r="349" spans="1:12" s="40" customFormat="1" x14ac:dyDescent="0.25">
      <c r="A349" s="485">
        <v>3222</v>
      </c>
      <c r="B349" s="486"/>
      <c r="C349" s="487"/>
      <c r="D349" s="10" t="s">
        <v>63</v>
      </c>
      <c r="E349" s="222">
        <v>0</v>
      </c>
      <c r="F349" s="222">
        <v>0</v>
      </c>
      <c r="G349" s="225"/>
      <c r="H349" s="94"/>
      <c r="I349" s="94"/>
      <c r="J349" s="94"/>
      <c r="K349" s="94"/>
      <c r="L349" s="94"/>
    </row>
    <row r="350" spans="1:12" s="72" customFormat="1" x14ac:dyDescent="0.25">
      <c r="A350" s="485">
        <v>3223</v>
      </c>
      <c r="B350" s="486"/>
      <c r="C350" s="487"/>
      <c r="D350" s="10" t="s">
        <v>33</v>
      </c>
      <c r="E350" s="222">
        <v>3000</v>
      </c>
      <c r="F350" s="222">
        <v>3000</v>
      </c>
      <c r="G350" s="225"/>
      <c r="H350" s="94"/>
      <c r="I350" s="94"/>
      <c r="J350" s="94"/>
      <c r="K350" s="94"/>
      <c r="L350" s="94"/>
    </row>
    <row r="351" spans="1:12" x14ac:dyDescent="0.25">
      <c r="A351" s="485">
        <v>3224</v>
      </c>
      <c r="B351" s="486"/>
      <c r="C351" s="487"/>
      <c r="D351" s="10" t="s">
        <v>56</v>
      </c>
      <c r="E351" s="222">
        <v>0</v>
      </c>
      <c r="F351" s="222">
        <v>0</v>
      </c>
      <c r="H351" s="94"/>
      <c r="I351" s="94"/>
      <c r="J351" s="94"/>
      <c r="K351" s="94"/>
      <c r="L351" s="94"/>
    </row>
    <row r="352" spans="1:12" x14ac:dyDescent="0.25">
      <c r="A352" s="485">
        <v>3225</v>
      </c>
      <c r="B352" s="486"/>
      <c r="C352" s="487"/>
      <c r="D352" s="10" t="s">
        <v>34</v>
      </c>
      <c r="E352" s="222">
        <v>0</v>
      </c>
      <c r="F352" s="439">
        <v>1600.97</v>
      </c>
      <c r="H352" s="94"/>
      <c r="I352" s="94"/>
      <c r="J352" s="94"/>
      <c r="K352" s="94"/>
      <c r="L352" s="94"/>
    </row>
    <row r="353" spans="1:12" x14ac:dyDescent="0.25">
      <c r="A353" s="485">
        <v>3227</v>
      </c>
      <c r="B353" s="486"/>
      <c r="C353" s="487"/>
      <c r="D353" s="10" t="s">
        <v>81</v>
      </c>
      <c r="E353" s="222">
        <v>0</v>
      </c>
      <c r="F353" s="222">
        <v>0</v>
      </c>
      <c r="H353" s="94"/>
      <c r="I353" s="94"/>
      <c r="J353" s="94"/>
      <c r="K353" s="94"/>
      <c r="L353" s="94"/>
    </row>
    <row r="354" spans="1:12" x14ac:dyDescent="0.25">
      <c r="A354" s="75"/>
      <c r="B354" s="76">
        <v>323</v>
      </c>
      <c r="C354" s="77"/>
      <c r="D354" s="71" t="s">
        <v>36</v>
      </c>
      <c r="E354" s="116">
        <f t="shared" ref="E354:F354" si="114">SUM(E355:E363)</f>
        <v>2750</v>
      </c>
      <c r="F354" s="273">
        <f t="shared" si="114"/>
        <v>2750</v>
      </c>
      <c r="H354" s="94"/>
      <c r="I354" s="94"/>
      <c r="J354" s="94"/>
      <c r="K354" s="94"/>
      <c r="L354" s="94"/>
    </row>
    <row r="355" spans="1:12" x14ac:dyDescent="0.25">
      <c r="A355" s="18"/>
      <c r="B355" s="486">
        <v>3231</v>
      </c>
      <c r="C355" s="487"/>
      <c r="D355" s="21" t="s">
        <v>37</v>
      </c>
      <c r="E355" s="222">
        <v>0</v>
      </c>
      <c r="F355" s="222">
        <v>0</v>
      </c>
      <c r="H355" s="94"/>
      <c r="I355" s="94"/>
      <c r="J355" s="94"/>
      <c r="K355" s="94"/>
      <c r="L355" s="94"/>
    </row>
    <row r="356" spans="1:12" x14ac:dyDescent="0.25">
      <c r="A356" s="18"/>
      <c r="B356" s="486">
        <v>3232</v>
      </c>
      <c r="C356" s="487"/>
      <c r="D356" s="21" t="s">
        <v>57</v>
      </c>
      <c r="E356" s="222">
        <v>0</v>
      </c>
      <c r="F356" s="222">
        <v>0</v>
      </c>
      <c r="H356" s="94"/>
      <c r="I356" s="94"/>
      <c r="J356" s="94"/>
      <c r="K356" s="94"/>
      <c r="L356" s="94"/>
    </row>
    <row r="357" spans="1:12" x14ac:dyDescent="0.25">
      <c r="A357" s="18"/>
      <c r="B357" s="486">
        <v>3233</v>
      </c>
      <c r="C357" s="487"/>
      <c r="D357" s="21" t="s">
        <v>38</v>
      </c>
      <c r="E357" s="222">
        <v>0</v>
      </c>
      <c r="F357" s="222">
        <v>0</v>
      </c>
      <c r="H357" s="94"/>
      <c r="I357" s="94"/>
      <c r="J357" s="94"/>
      <c r="K357" s="94"/>
      <c r="L357" s="94"/>
    </row>
    <row r="358" spans="1:12" x14ac:dyDescent="0.25">
      <c r="A358" s="18"/>
      <c r="B358" s="486">
        <v>3234</v>
      </c>
      <c r="C358" s="487"/>
      <c r="D358" s="21" t="s">
        <v>39</v>
      </c>
      <c r="E358" s="222">
        <v>2500</v>
      </c>
      <c r="F358" s="222">
        <v>2500</v>
      </c>
      <c r="H358" s="94"/>
      <c r="I358" s="94"/>
      <c r="J358" s="94"/>
      <c r="K358" s="94"/>
      <c r="L358" s="94"/>
    </row>
    <row r="359" spans="1:12" x14ac:dyDescent="0.25">
      <c r="A359" s="18"/>
      <c r="B359" s="486">
        <v>3235</v>
      </c>
      <c r="C359" s="487"/>
      <c r="D359" s="21" t="s">
        <v>40</v>
      </c>
      <c r="E359" s="222">
        <v>0</v>
      </c>
      <c r="F359" s="222">
        <v>0</v>
      </c>
      <c r="H359" s="94"/>
      <c r="I359" s="94"/>
      <c r="J359" s="94"/>
      <c r="K359" s="94"/>
      <c r="L359" s="94"/>
    </row>
    <row r="360" spans="1:12" x14ac:dyDescent="0.25">
      <c r="A360" s="18"/>
      <c r="B360" s="486">
        <v>3236</v>
      </c>
      <c r="C360" s="487"/>
      <c r="D360" s="21" t="s">
        <v>41</v>
      </c>
      <c r="E360" s="222">
        <v>0</v>
      </c>
      <c r="F360" s="222">
        <v>0</v>
      </c>
      <c r="H360" s="94"/>
      <c r="I360" s="94"/>
      <c r="J360" s="94"/>
      <c r="K360" s="94"/>
      <c r="L360" s="94"/>
    </row>
    <row r="361" spans="1:12" x14ac:dyDescent="0.25">
      <c r="A361" s="18"/>
      <c r="B361" s="486">
        <v>3237</v>
      </c>
      <c r="C361" s="487"/>
      <c r="D361" s="21" t="s">
        <v>42</v>
      </c>
      <c r="E361" s="221">
        <v>0</v>
      </c>
      <c r="F361" s="221">
        <v>0</v>
      </c>
      <c r="H361" s="94"/>
      <c r="I361" s="94"/>
      <c r="J361" s="94"/>
      <c r="K361" s="94"/>
      <c r="L361" s="94"/>
    </row>
    <row r="362" spans="1:12" x14ac:dyDescent="0.25">
      <c r="A362" s="18"/>
      <c r="B362" s="486">
        <v>3238</v>
      </c>
      <c r="C362" s="487"/>
      <c r="D362" s="21" t="s">
        <v>43</v>
      </c>
      <c r="E362" s="221">
        <v>0</v>
      </c>
      <c r="F362" s="221">
        <v>0</v>
      </c>
      <c r="H362" s="94"/>
      <c r="I362" s="94"/>
      <c r="J362" s="94"/>
      <c r="K362" s="94"/>
      <c r="L362" s="94"/>
    </row>
    <row r="363" spans="1:12" x14ac:dyDescent="0.25">
      <c r="A363" s="18"/>
      <c r="B363" s="486">
        <v>3239</v>
      </c>
      <c r="C363" s="487"/>
      <c r="D363" s="21" t="s">
        <v>44</v>
      </c>
      <c r="E363" s="221">
        <v>250</v>
      </c>
      <c r="F363" s="221">
        <v>250</v>
      </c>
      <c r="H363" s="94"/>
      <c r="I363" s="94"/>
      <c r="J363" s="94"/>
      <c r="K363" s="94"/>
      <c r="L363" s="94"/>
    </row>
    <row r="364" spans="1:12" x14ac:dyDescent="0.25">
      <c r="A364" s="75"/>
      <c r="B364" s="76">
        <v>329</v>
      </c>
      <c r="C364" s="79"/>
      <c r="D364" s="78" t="s">
        <v>45</v>
      </c>
      <c r="E364" s="161">
        <f t="shared" ref="E364:F364" si="115">SUM(E365:E369)</f>
        <v>1500</v>
      </c>
      <c r="F364" s="339">
        <f t="shared" si="115"/>
        <v>1500</v>
      </c>
      <c r="H364" s="94"/>
      <c r="I364" s="94"/>
      <c r="J364" s="94"/>
      <c r="K364" s="94"/>
      <c r="L364" s="94"/>
    </row>
    <row r="365" spans="1:12" x14ac:dyDescent="0.25">
      <c r="A365" s="485">
        <v>3292</v>
      </c>
      <c r="B365" s="486"/>
      <c r="C365" s="487"/>
      <c r="D365" s="21" t="s">
        <v>46</v>
      </c>
      <c r="E365" s="221">
        <v>0</v>
      </c>
      <c r="F365" s="221">
        <v>0</v>
      </c>
      <c r="H365" s="94"/>
      <c r="I365" s="94"/>
      <c r="J365" s="94"/>
      <c r="K365" s="94"/>
      <c r="L365" s="94"/>
    </row>
    <row r="366" spans="1:12" x14ac:dyDescent="0.25">
      <c r="A366" s="485">
        <v>3294</v>
      </c>
      <c r="B366" s="486"/>
      <c r="C366" s="487"/>
      <c r="D366" s="21" t="s">
        <v>82</v>
      </c>
      <c r="E366" s="221">
        <v>0</v>
      </c>
      <c r="F366" s="221">
        <v>0</v>
      </c>
      <c r="H366" s="94"/>
      <c r="I366" s="94"/>
      <c r="J366" s="94"/>
      <c r="K366" s="94"/>
      <c r="L366" s="94"/>
    </row>
    <row r="367" spans="1:12" x14ac:dyDescent="0.25">
      <c r="A367" s="485">
        <v>3295</v>
      </c>
      <c r="B367" s="486"/>
      <c r="C367" s="487"/>
      <c r="D367" s="21" t="s">
        <v>83</v>
      </c>
      <c r="E367" s="221">
        <v>0</v>
      </c>
      <c r="F367" s="221">
        <v>0</v>
      </c>
      <c r="H367" s="94"/>
      <c r="I367" s="94"/>
      <c r="J367" s="94"/>
      <c r="K367" s="94"/>
      <c r="L367" s="94"/>
    </row>
    <row r="368" spans="1:12" x14ac:dyDescent="0.25">
      <c r="A368" s="485">
        <v>3296</v>
      </c>
      <c r="B368" s="486"/>
      <c r="C368" s="487"/>
      <c r="D368" s="21" t="s">
        <v>84</v>
      </c>
      <c r="E368" s="221">
        <v>0</v>
      </c>
      <c r="F368" s="221">
        <v>0</v>
      </c>
      <c r="H368" s="94"/>
      <c r="I368" s="94"/>
      <c r="J368" s="94"/>
      <c r="K368" s="94"/>
      <c r="L368" s="94"/>
    </row>
    <row r="369" spans="1:12" x14ac:dyDescent="0.25">
      <c r="A369" s="485">
        <v>3299</v>
      </c>
      <c r="B369" s="486"/>
      <c r="C369" s="487"/>
      <c r="D369" s="21" t="s">
        <v>45</v>
      </c>
      <c r="E369" s="221">
        <v>1500</v>
      </c>
      <c r="F369" s="221">
        <v>1500</v>
      </c>
      <c r="H369" s="94"/>
      <c r="I369" s="94"/>
      <c r="J369" s="94"/>
      <c r="K369" s="94"/>
      <c r="L369" s="94"/>
    </row>
    <row r="370" spans="1:12" x14ac:dyDescent="0.25">
      <c r="A370" s="545">
        <v>381</v>
      </c>
      <c r="B370" s="546"/>
      <c r="C370" s="547"/>
      <c r="D370" s="240" t="s">
        <v>173</v>
      </c>
      <c r="E370" s="239">
        <f>E371</f>
        <v>245.73</v>
      </c>
      <c r="F370" s="239">
        <f>F371</f>
        <v>260.93</v>
      </c>
      <c r="H370" s="94"/>
      <c r="I370" s="94"/>
      <c r="J370" s="94"/>
      <c r="K370" s="94"/>
      <c r="L370" s="94"/>
    </row>
    <row r="371" spans="1:12" x14ac:dyDescent="0.25">
      <c r="A371" s="104"/>
      <c r="B371" s="105"/>
      <c r="C371" s="106">
        <v>3812</v>
      </c>
      <c r="D371" s="23" t="s">
        <v>174</v>
      </c>
      <c r="E371" s="221">
        <v>245.73</v>
      </c>
      <c r="F371" s="440">
        <v>260.93</v>
      </c>
      <c r="H371" s="94"/>
      <c r="I371" s="94"/>
      <c r="J371" s="94"/>
      <c r="K371" s="94"/>
      <c r="L371" s="94"/>
    </row>
    <row r="372" spans="1:12" x14ac:dyDescent="0.25">
      <c r="A372" s="104"/>
      <c r="B372" s="105"/>
      <c r="C372" s="106"/>
      <c r="D372" s="23"/>
      <c r="E372" s="221">
        <v>0</v>
      </c>
      <c r="F372" s="221">
        <v>0</v>
      </c>
      <c r="H372" s="94"/>
      <c r="I372" s="94"/>
      <c r="J372" s="94"/>
      <c r="K372" s="94"/>
      <c r="L372" s="94"/>
    </row>
    <row r="373" spans="1:12" x14ac:dyDescent="0.25">
      <c r="A373" s="488" t="s">
        <v>140</v>
      </c>
      <c r="B373" s="489"/>
      <c r="C373" s="490"/>
      <c r="D373" s="148" t="s">
        <v>134</v>
      </c>
      <c r="E373" s="222"/>
      <c r="F373" s="222"/>
      <c r="H373" s="94"/>
      <c r="I373" s="94"/>
      <c r="J373" s="94"/>
      <c r="K373" s="94"/>
      <c r="L373" s="94"/>
    </row>
    <row r="374" spans="1:12" x14ac:dyDescent="0.25">
      <c r="A374" s="437"/>
      <c r="B374" s="438"/>
      <c r="C374" s="109"/>
      <c r="D374" s="148"/>
      <c r="E374" s="223"/>
      <c r="F374" s="223"/>
      <c r="H374" s="94"/>
      <c r="I374" s="94"/>
      <c r="J374" s="94"/>
      <c r="K374" s="94"/>
      <c r="L374" s="94"/>
    </row>
    <row r="375" spans="1:12" x14ac:dyDescent="0.25">
      <c r="A375" s="64"/>
      <c r="B375" s="66">
        <v>3</v>
      </c>
      <c r="C375" s="65"/>
      <c r="D375" s="32" t="s">
        <v>13</v>
      </c>
      <c r="E375" s="245">
        <f t="shared" ref="E375:F375" si="116">E376</f>
        <v>0</v>
      </c>
      <c r="F375" s="245">
        <f t="shared" si="116"/>
        <v>979.8</v>
      </c>
      <c r="H375" s="94"/>
      <c r="I375" s="94"/>
      <c r="J375" s="94"/>
      <c r="K375" s="94"/>
      <c r="L375" s="94"/>
    </row>
    <row r="376" spans="1:12" x14ac:dyDescent="0.25">
      <c r="A376" s="140"/>
      <c r="B376" s="141">
        <v>32</v>
      </c>
      <c r="C376" s="142"/>
      <c r="D376" s="143" t="s">
        <v>20</v>
      </c>
      <c r="E376" s="343">
        <f>E377</f>
        <v>0</v>
      </c>
      <c r="F376" s="343">
        <f>F377</f>
        <v>979.8</v>
      </c>
      <c r="H376" s="94"/>
      <c r="I376" s="94"/>
      <c r="J376" s="94"/>
      <c r="K376" s="94"/>
      <c r="L376" s="94"/>
    </row>
    <row r="377" spans="1:12" x14ac:dyDescent="0.25">
      <c r="A377" s="75"/>
      <c r="B377" s="76">
        <v>322</v>
      </c>
      <c r="C377" s="77"/>
      <c r="D377" s="71" t="s">
        <v>31</v>
      </c>
      <c r="E377" s="116">
        <f t="shared" ref="E377:F377" si="117">SUM(E378:E383)</f>
        <v>0</v>
      </c>
      <c r="F377" s="273">
        <f t="shared" si="117"/>
        <v>979.8</v>
      </c>
      <c r="H377" s="94"/>
      <c r="I377" s="94"/>
      <c r="J377" s="94"/>
      <c r="K377" s="94"/>
      <c r="L377" s="94"/>
    </row>
    <row r="378" spans="1:12" x14ac:dyDescent="0.25">
      <c r="A378" s="485">
        <v>3221</v>
      </c>
      <c r="B378" s="486"/>
      <c r="C378" s="487"/>
      <c r="D378" t="s">
        <v>141</v>
      </c>
      <c r="E378" s="222">
        <v>0</v>
      </c>
      <c r="F378" s="439">
        <v>329</v>
      </c>
      <c r="H378" s="94"/>
      <c r="I378" s="94"/>
      <c r="J378" s="94"/>
      <c r="K378" s="94"/>
      <c r="L378" s="94"/>
    </row>
    <row r="379" spans="1:12" x14ac:dyDescent="0.25">
      <c r="A379" s="485">
        <v>3222</v>
      </c>
      <c r="B379" s="486"/>
      <c r="C379" s="487"/>
      <c r="D379" s="10" t="s">
        <v>63</v>
      </c>
      <c r="E379" s="222">
        <v>0</v>
      </c>
      <c r="F379" s="439">
        <v>0</v>
      </c>
      <c r="H379" s="94"/>
      <c r="I379" s="94"/>
      <c r="J379" s="94"/>
      <c r="K379" s="94"/>
      <c r="L379" s="94"/>
    </row>
    <row r="380" spans="1:12" x14ac:dyDescent="0.25">
      <c r="A380" s="104"/>
      <c r="B380" s="105"/>
      <c r="C380" s="106">
        <v>3223</v>
      </c>
      <c r="D380" s="10" t="s">
        <v>172</v>
      </c>
      <c r="E380" s="222">
        <v>0</v>
      </c>
      <c r="F380" s="222">
        <v>0</v>
      </c>
      <c r="H380" s="94"/>
      <c r="I380" s="94"/>
      <c r="J380" s="94"/>
      <c r="K380" s="94"/>
      <c r="L380" s="94"/>
    </row>
    <row r="381" spans="1:12" x14ac:dyDescent="0.25">
      <c r="A381" s="485">
        <v>3224</v>
      </c>
      <c r="B381" s="486"/>
      <c r="C381" s="487"/>
      <c r="D381" s="10" t="s">
        <v>94</v>
      </c>
      <c r="E381" s="222">
        <v>0</v>
      </c>
      <c r="F381" s="222">
        <v>0</v>
      </c>
      <c r="H381" s="94"/>
      <c r="I381" s="94"/>
      <c r="J381" s="94"/>
      <c r="K381" s="94"/>
      <c r="L381" s="94"/>
    </row>
    <row r="382" spans="1:12" x14ac:dyDescent="0.25">
      <c r="A382" s="485">
        <v>3225</v>
      </c>
      <c r="B382" s="486"/>
      <c r="C382" s="487"/>
      <c r="D382" s="10" t="s">
        <v>34</v>
      </c>
      <c r="E382" s="222">
        <v>0</v>
      </c>
      <c r="F382" s="439">
        <v>650.79999999999995</v>
      </c>
      <c r="H382" s="94"/>
      <c r="I382" s="94"/>
      <c r="J382" s="94"/>
      <c r="K382" s="94"/>
      <c r="L382" s="94"/>
    </row>
    <row r="383" spans="1:12" x14ac:dyDescent="0.25">
      <c r="A383" s="485">
        <v>3227</v>
      </c>
      <c r="B383" s="486"/>
      <c r="C383" s="487"/>
      <c r="D383" s="23" t="s">
        <v>81</v>
      </c>
      <c r="E383" s="222">
        <v>0</v>
      </c>
      <c r="F383" s="222">
        <v>0</v>
      </c>
      <c r="H383" s="94"/>
      <c r="I383" s="94"/>
      <c r="J383" s="94"/>
      <c r="K383" s="94"/>
      <c r="L383" s="94"/>
    </row>
    <row r="384" spans="1:12" x14ac:dyDescent="0.25">
      <c r="A384" s="64"/>
      <c r="B384" s="66">
        <v>4</v>
      </c>
      <c r="C384" s="65"/>
      <c r="D384" s="249" t="s">
        <v>15</v>
      </c>
      <c r="E384" s="120">
        <f t="shared" ref="E384:F386" si="118">E385</f>
        <v>0</v>
      </c>
      <c r="F384" s="245">
        <f t="shared" si="118"/>
        <v>2220.1999999999998</v>
      </c>
      <c r="H384" s="94"/>
      <c r="I384" s="94"/>
      <c r="J384" s="94"/>
      <c r="K384" s="94"/>
      <c r="L384" s="94"/>
    </row>
    <row r="385" spans="1:12" x14ac:dyDescent="0.25">
      <c r="A385" s="36"/>
      <c r="B385" s="73">
        <v>45</v>
      </c>
      <c r="C385" s="38"/>
      <c r="D385" s="288" t="s">
        <v>77</v>
      </c>
      <c r="E385" s="123">
        <f t="shared" si="118"/>
        <v>0</v>
      </c>
      <c r="F385" s="246">
        <f t="shared" si="118"/>
        <v>2220.1999999999998</v>
      </c>
      <c r="H385" s="94"/>
      <c r="I385" s="94"/>
      <c r="J385" s="94"/>
      <c r="K385" s="94"/>
      <c r="L385" s="94"/>
    </row>
    <row r="386" spans="1:12" x14ac:dyDescent="0.25">
      <c r="A386" s="75"/>
      <c r="B386" s="83">
        <v>451</v>
      </c>
      <c r="C386" s="77"/>
      <c r="D386" s="289" t="s">
        <v>78</v>
      </c>
      <c r="E386" s="116">
        <f t="shared" si="118"/>
        <v>0</v>
      </c>
      <c r="F386" s="273">
        <f t="shared" si="118"/>
        <v>2220.1999999999998</v>
      </c>
      <c r="H386" s="94"/>
      <c r="I386" s="94"/>
      <c r="J386" s="94"/>
      <c r="K386" s="94"/>
      <c r="L386" s="94"/>
    </row>
    <row r="387" spans="1:12" x14ac:dyDescent="0.25">
      <c r="A387" s="485">
        <v>4511</v>
      </c>
      <c r="B387" s="486"/>
      <c r="C387" s="487"/>
      <c r="D387" s="21" t="s">
        <v>78</v>
      </c>
      <c r="E387" s="222">
        <v>0</v>
      </c>
      <c r="F387" s="439">
        <v>2220.1999999999998</v>
      </c>
      <c r="H387" s="94"/>
      <c r="I387" s="94"/>
      <c r="J387" s="94"/>
      <c r="K387" s="94"/>
      <c r="L387" s="94"/>
    </row>
    <row r="388" spans="1:12" x14ac:dyDescent="0.25">
      <c r="A388" s="113" t="s">
        <v>135</v>
      </c>
      <c r="B388" s="114"/>
      <c r="C388" s="115"/>
      <c r="D388" s="111" t="s">
        <v>136</v>
      </c>
      <c r="E388" s="222"/>
      <c r="F388" s="222"/>
      <c r="H388" s="94"/>
      <c r="I388" s="94"/>
      <c r="J388" s="94"/>
      <c r="K388" s="94"/>
      <c r="L388" s="94"/>
    </row>
    <row r="389" spans="1:12" x14ac:dyDescent="0.25">
      <c r="A389" s="67"/>
      <c r="B389" s="68">
        <v>3</v>
      </c>
      <c r="C389" s="69"/>
      <c r="D389" s="32" t="s">
        <v>13</v>
      </c>
      <c r="E389" s="120">
        <f>E390</f>
        <v>900</v>
      </c>
      <c r="F389" s="245">
        <f>F390</f>
        <v>900</v>
      </c>
    </row>
    <row r="390" spans="1:12" x14ac:dyDescent="0.25">
      <c r="A390" s="45"/>
      <c r="B390" s="37">
        <v>32</v>
      </c>
      <c r="C390" s="46"/>
      <c r="D390" s="47" t="s">
        <v>20</v>
      </c>
      <c r="E390" s="123">
        <f>E391+E394+E401+E411</f>
        <v>900</v>
      </c>
      <c r="F390" s="246">
        <f>F391+F394+F401+F411</f>
        <v>900</v>
      </c>
    </row>
    <row r="391" spans="1:12" x14ac:dyDescent="0.25">
      <c r="A391" s="82"/>
      <c r="B391" s="76">
        <v>321</v>
      </c>
      <c r="C391" s="79"/>
      <c r="D391" s="71" t="s">
        <v>27</v>
      </c>
      <c r="E391" s="116">
        <f t="shared" ref="E391:F391" si="119">E392+E393</f>
        <v>0</v>
      </c>
      <c r="F391" s="273">
        <f t="shared" si="119"/>
        <v>0</v>
      </c>
    </row>
    <row r="392" spans="1:12" x14ac:dyDescent="0.25">
      <c r="A392" s="485">
        <v>3212</v>
      </c>
      <c r="B392" s="486"/>
      <c r="C392" s="487"/>
      <c r="D392" s="21" t="s">
        <v>28</v>
      </c>
      <c r="E392" s="223">
        <v>0</v>
      </c>
      <c r="F392" s="223">
        <v>0</v>
      </c>
    </row>
    <row r="393" spans="1:12" x14ac:dyDescent="0.25">
      <c r="A393" s="485">
        <v>3213</v>
      </c>
      <c r="B393" s="486"/>
      <c r="C393" s="487"/>
      <c r="D393" s="21" t="s">
        <v>29</v>
      </c>
      <c r="E393" s="223">
        <v>0</v>
      </c>
      <c r="F393" s="223">
        <v>0</v>
      </c>
    </row>
    <row r="394" spans="1:12" x14ac:dyDescent="0.25">
      <c r="A394" s="75"/>
      <c r="B394" s="76">
        <v>322</v>
      </c>
      <c r="C394" s="77"/>
      <c r="D394" s="71" t="s">
        <v>31</v>
      </c>
      <c r="E394" s="116">
        <f t="shared" ref="E394:F394" si="120">SUM(E395:E400)</f>
        <v>0</v>
      </c>
      <c r="F394" s="273">
        <f t="shared" si="120"/>
        <v>0</v>
      </c>
    </row>
    <row r="395" spans="1:12" x14ac:dyDescent="0.25">
      <c r="A395" s="485">
        <v>3221</v>
      </c>
      <c r="B395" s="486"/>
      <c r="C395" s="487"/>
      <c r="D395" t="s">
        <v>141</v>
      </c>
      <c r="E395" s="222">
        <v>0</v>
      </c>
      <c r="F395" s="211">
        <v>0</v>
      </c>
    </row>
    <row r="396" spans="1:12" x14ac:dyDescent="0.25">
      <c r="A396" s="485">
        <v>3222</v>
      </c>
      <c r="B396" s="486"/>
      <c r="C396" s="487"/>
      <c r="D396" s="10" t="s">
        <v>63</v>
      </c>
      <c r="E396" s="222">
        <v>0</v>
      </c>
      <c r="F396" s="211">
        <v>0</v>
      </c>
    </row>
    <row r="397" spans="1:12" x14ac:dyDescent="0.25">
      <c r="A397" s="104"/>
      <c r="B397" s="105"/>
      <c r="C397" s="106">
        <v>3223</v>
      </c>
      <c r="D397" s="10" t="s">
        <v>172</v>
      </c>
      <c r="E397" s="222">
        <v>0</v>
      </c>
      <c r="F397" s="211">
        <v>0</v>
      </c>
    </row>
    <row r="398" spans="1:12" x14ac:dyDescent="0.25">
      <c r="A398" s="485">
        <v>3224</v>
      </c>
      <c r="B398" s="486"/>
      <c r="C398" s="487"/>
      <c r="D398" s="10" t="s">
        <v>94</v>
      </c>
      <c r="E398" s="222">
        <v>0</v>
      </c>
      <c r="F398" s="211">
        <v>0</v>
      </c>
    </row>
    <row r="399" spans="1:12" x14ac:dyDescent="0.25">
      <c r="A399" s="485">
        <v>3225</v>
      </c>
      <c r="B399" s="486"/>
      <c r="C399" s="487"/>
      <c r="D399" s="10" t="s">
        <v>34</v>
      </c>
      <c r="E399" s="222">
        <v>0</v>
      </c>
      <c r="F399" s="211">
        <v>0</v>
      </c>
    </row>
    <row r="400" spans="1:12" x14ac:dyDescent="0.25">
      <c r="A400" s="485">
        <v>3227</v>
      </c>
      <c r="B400" s="486"/>
      <c r="C400" s="487"/>
      <c r="D400" s="23" t="s">
        <v>81</v>
      </c>
      <c r="E400" s="222">
        <v>0</v>
      </c>
      <c r="F400" s="222">
        <v>0</v>
      </c>
    </row>
    <row r="401" spans="1:6" x14ac:dyDescent="0.25">
      <c r="A401" s="75"/>
      <c r="B401" s="76">
        <v>323</v>
      </c>
      <c r="C401" s="77"/>
      <c r="D401" s="71" t="s">
        <v>36</v>
      </c>
      <c r="E401" s="146">
        <f>E402+E403+E404+E405+E406+E407+E408+E409+E410</f>
        <v>400</v>
      </c>
      <c r="F401" s="323">
        <f>F402+F403+F404+F405+F406+F407+F408+F409+F410</f>
        <v>400</v>
      </c>
    </row>
    <row r="402" spans="1:6" x14ac:dyDescent="0.25">
      <c r="A402" s="485">
        <v>3231</v>
      </c>
      <c r="B402" s="486"/>
      <c r="C402" s="487"/>
      <c r="D402" s="21" t="s">
        <v>37</v>
      </c>
      <c r="E402" s="222">
        <v>0</v>
      </c>
      <c r="F402" s="222">
        <v>0</v>
      </c>
    </row>
    <row r="403" spans="1:6" x14ac:dyDescent="0.25">
      <c r="A403" s="485">
        <v>3232</v>
      </c>
      <c r="B403" s="486"/>
      <c r="C403" s="487"/>
      <c r="D403" s="21" t="s">
        <v>57</v>
      </c>
      <c r="E403" s="222">
        <v>0</v>
      </c>
      <c r="F403" s="222">
        <v>0</v>
      </c>
    </row>
    <row r="404" spans="1:6" x14ac:dyDescent="0.25">
      <c r="A404" s="485">
        <v>3233</v>
      </c>
      <c r="B404" s="486"/>
      <c r="C404" s="487"/>
      <c r="D404" s="21" t="s">
        <v>38</v>
      </c>
      <c r="E404" s="222">
        <v>0</v>
      </c>
      <c r="F404" s="222">
        <v>0</v>
      </c>
    </row>
    <row r="405" spans="1:6" x14ac:dyDescent="0.25">
      <c r="A405" s="485">
        <v>3234</v>
      </c>
      <c r="B405" s="486"/>
      <c r="C405" s="487"/>
      <c r="D405" s="21" t="s">
        <v>39</v>
      </c>
      <c r="E405" s="222">
        <v>0</v>
      </c>
      <c r="F405" s="222">
        <v>0</v>
      </c>
    </row>
    <row r="406" spans="1:6" x14ac:dyDescent="0.25">
      <c r="A406" s="485">
        <v>3235</v>
      </c>
      <c r="B406" s="486"/>
      <c r="C406" s="487"/>
      <c r="D406" s="21" t="s">
        <v>40</v>
      </c>
      <c r="E406" s="222">
        <v>0</v>
      </c>
      <c r="F406" s="222">
        <v>0</v>
      </c>
    </row>
    <row r="407" spans="1:6" x14ac:dyDescent="0.25">
      <c r="A407" s="485">
        <v>3236</v>
      </c>
      <c r="B407" s="486"/>
      <c r="C407" s="487"/>
      <c r="D407" s="21" t="s">
        <v>41</v>
      </c>
      <c r="E407" s="222">
        <v>0</v>
      </c>
      <c r="F407" s="222">
        <v>0</v>
      </c>
    </row>
    <row r="408" spans="1:6" x14ac:dyDescent="0.25">
      <c r="A408" s="485">
        <v>3237</v>
      </c>
      <c r="B408" s="486"/>
      <c r="C408" s="487"/>
      <c r="D408" s="21" t="s">
        <v>42</v>
      </c>
      <c r="E408" s="222">
        <v>0</v>
      </c>
      <c r="F408" s="222">
        <v>0</v>
      </c>
    </row>
    <row r="409" spans="1:6" x14ac:dyDescent="0.25">
      <c r="A409" s="485">
        <v>3238</v>
      </c>
      <c r="B409" s="486"/>
      <c r="C409" s="487"/>
      <c r="D409" s="21" t="s">
        <v>43</v>
      </c>
      <c r="E409" s="222">
        <v>0</v>
      </c>
      <c r="F409" s="222">
        <v>0</v>
      </c>
    </row>
    <row r="410" spans="1:6" x14ac:dyDescent="0.25">
      <c r="A410" s="485">
        <v>3239</v>
      </c>
      <c r="B410" s="486"/>
      <c r="C410" s="487"/>
      <c r="D410" s="21" t="s">
        <v>44</v>
      </c>
      <c r="E410" s="222">
        <v>400</v>
      </c>
      <c r="F410" s="222">
        <v>400</v>
      </c>
    </row>
    <row r="411" spans="1:6" x14ac:dyDescent="0.25">
      <c r="A411" s="75"/>
      <c r="B411" s="76">
        <v>329</v>
      </c>
      <c r="C411" s="79"/>
      <c r="D411" s="78" t="s">
        <v>45</v>
      </c>
      <c r="E411" s="146">
        <f>E412</f>
        <v>500</v>
      </c>
      <c r="F411" s="146">
        <f t="shared" ref="F411" si="121">F412</f>
        <v>500</v>
      </c>
    </row>
    <row r="412" spans="1:6" x14ac:dyDescent="0.25">
      <c r="A412" s="18"/>
      <c r="B412" s="105">
        <v>3299</v>
      </c>
      <c r="C412" s="20"/>
      <c r="D412" s="23" t="s">
        <v>45</v>
      </c>
      <c r="E412" s="222">
        <v>500</v>
      </c>
      <c r="F412" s="222">
        <v>500</v>
      </c>
    </row>
    <row r="413" spans="1:6" x14ac:dyDescent="0.25">
      <c r="A413" s="198" t="s">
        <v>53</v>
      </c>
      <c r="B413" s="199"/>
      <c r="C413" s="200"/>
      <c r="D413" s="201" t="s">
        <v>88</v>
      </c>
      <c r="E413" s="207">
        <f t="shared" ref="E413:F413" si="122">E415</f>
        <v>523071.67</v>
      </c>
      <c r="F413" s="344">
        <f t="shared" si="122"/>
        <v>643080.01</v>
      </c>
    </row>
    <row r="414" spans="1:6" x14ac:dyDescent="0.25">
      <c r="A414" s="488" t="s">
        <v>133</v>
      </c>
      <c r="B414" s="489"/>
      <c r="C414" s="490"/>
      <c r="D414" s="109" t="s">
        <v>132</v>
      </c>
      <c r="E414" s="222"/>
      <c r="F414" s="222"/>
    </row>
    <row r="415" spans="1:6" x14ac:dyDescent="0.25">
      <c r="A415" s="64"/>
      <c r="B415" s="68">
        <v>3</v>
      </c>
      <c r="C415" s="69"/>
      <c r="D415" s="70" t="s">
        <v>13</v>
      </c>
      <c r="E415" s="120">
        <f t="shared" ref="E415:F415" si="123">E416+E424</f>
        <v>523071.67</v>
      </c>
      <c r="F415" s="245">
        <f t="shared" si="123"/>
        <v>643080.01</v>
      </c>
    </row>
    <row r="416" spans="1:6" x14ac:dyDescent="0.25">
      <c r="A416" s="36"/>
      <c r="B416" s="37">
        <v>31</v>
      </c>
      <c r="C416" s="46"/>
      <c r="D416" s="74" t="s">
        <v>14</v>
      </c>
      <c r="E416" s="123">
        <f t="shared" ref="E416:F416" si="124">E417+E419+E421</f>
        <v>504953.49</v>
      </c>
      <c r="F416" s="246">
        <f t="shared" si="124"/>
        <v>624625.82999999996</v>
      </c>
    </row>
    <row r="417" spans="1:6" x14ac:dyDescent="0.25">
      <c r="A417" s="75"/>
      <c r="B417" s="76">
        <v>311</v>
      </c>
      <c r="C417" s="79"/>
      <c r="D417" s="78" t="s">
        <v>89</v>
      </c>
      <c r="E417" s="116">
        <f t="shared" ref="E417:F417" si="125">E418</f>
        <v>413205.85</v>
      </c>
      <c r="F417" s="273">
        <f t="shared" si="125"/>
        <v>517384.92</v>
      </c>
    </row>
    <row r="418" spans="1:6" x14ac:dyDescent="0.25">
      <c r="A418" s="485">
        <v>3111</v>
      </c>
      <c r="B418" s="486"/>
      <c r="C418" s="487"/>
      <c r="D418" s="23" t="s">
        <v>64</v>
      </c>
      <c r="E418" s="222">
        <v>413205.85</v>
      </c>
      <c r="F418" s="439">
        <v>517384.92</v>
      </c>
    </row>
    <row r="419" spans="1:6" x14ac:dyDescent="0.25">
      <c r="A419" s="75"/>
      <c r="B419" s="76">
        <v>312</v>
      </c>
      <c r="C419" s="79"/>
      <c r="D419" s="78" t="s">
        <v>65</v>
      </c>
      <c r="E419" s="116">
        <f t="shared" ref="E419:F419" si="126">E420</f>
        <v>23568.63</v>
      </c>
      <c r="F419" s="273">
        <f t="shared" si="126"/>
        <v>23568.63</v>
      </c>
    </row>
    <row r="420" spans="1:6" x14ac:dyDescent="0.25">
      <c r="A420" s="485">
        <v>3121</v>
      </c>
      <c r="B420" s="486"/>
      <c r="C420" s="487"/>
      <c r="D420" s="23" t="s">
        <v>65</v>
      </c>
      <c r="E420" s="222">
        <v>23568.63</v>
      </c>
      <c r="F420" s="222">
        <v>23568.63</v>
      </c>
    </row>
    <row r="421" spans="1:6" x14ac:dyDescent="0.25">
      <c r="A421" s="75"/>
      <c r="B421" s="76">
        <v>313</v>
      </c>
      <c r="C421" s="79"/>
      <c r="D421" s="78" t="s">
        <v>66</v>
      </c>
      <c r="E421" s="116">
        <f t="shared" ref="E421:F421" si="127">E422+E423</f>
        <v>68179.009999999995</v>
      </c>
      <c r="F421" s="273">
        <f t="shared" si="127"/>
        <v>83672.28</v>
      </c>
    </row>
    <row r="422" spans="1:6" x14ac:dyDescent="0.25">
      <c r="A422" s="485">
        <v>3132</v>
      </c>
      <c r="B422" s="486"/>
      <c r="C422" s="487"/>
      <c r="D422" s="23" t="s">
        <v>90</v>
      </c>
      <c r="E422" s="222">
        <v>68179.009999999995</v>
      </c>
      <c r="F422" s="439">
        <v>83672.28</v>
      </c>
    </row>
    <row r="423" spans="1:6" ht="26.25" x14ac:dyDescent="0.25">
      <c r="A423" s="485">
        <v>3133</v>
      </c>
      <c r="B423" s="486"/>
      <c r="C423" s="487"/>
      <c r="D423" s="23" t="s">
        <v>91</v>
      </c>
      <c r="E423" s="222">
        <v>0</v>
      </c>
      <c r="F423" s="222"/>
    </row>
    <row r="424" spans="1:6" x14ac:dyDescent="0.25">
      <c r="A424" s="36"/>
      <c r="B424" s="37">
        <v>32</v>
      </c>
      <c r="C424" s="46"/>
      <c r="D424" s="74" t="s">
        <v>20</v>
      </c>
      <c r="E424" s="123">
        <f t="shared" ref="E424:F424" si="128">E425+E427</f>
        <v>18118.18</v>
      </c>
      <c r="F424" s="246">
        <f t="shared" si="128"/>
        <v>18454.18</v>
      </c>
    </row>
    <row r="425" spans="1:6" x14ac:dyDescent="0.25">
      <c r="A425" s="75"/>
      <c r="B425" s="76">
        <v>321</v>
      </c>
      <c r="C425" s="79"/>
      <c r="D425" s="78" t="s">
        <v>27</v>
      </c>
      <c r="E425" s="116">
        <f t="shared" ref="E425:F425" si="129">E426</f>
        <v>16438.18</v>
      </c>
      <c r="F425" s="273">
        <f t="shared" si="129"/>
        <v>16438.18</v>
      </c>
    </row>
    <row r="426" spans="1:6" x14ac:dyDescent="0.25">
      <c r="A426" s="485">
        <v>3212</v>
      </c>
      <c r="B426" s="486"/>
      <c r="C426" s="487"/>
      <c r="D426" s="23" t="s">
        <v>115</v>
      </c>
      <c r="E426" s="222">
        <v>16438.18</v>
      </c>
      <c r="F426" s="222">
        <v>16438.18</v>
      </c>
    </row>
    <row r="427" spans="1:6" x14ac:dyDescent="0.25">
      <c r="A427" s="75"/>
      <c r="B427" s="76">
        <v>329</v>
      </c>
      <c r="C427" s="79"/>
      <c r="D427" s="78" t="s">
        <v>45</v>
      </c>
      <c r="E427" s="116">
        <f t="shared" ref="E427:F427" si="130">E428</f>
        <v>1680</v>
      </c>
      <c r="F427" s="273">
        <f t="shared" si="130"/>
        <v>2016</v>
      </c>
    </row>
    <row r="428" spans="1:6" x14ac:dyDescent="0.25">
      <c r="A428" s="485">
        <v>3295</v>
      </c>
      <c r="B428" s="486"/>
      <c r="C428" s="487"/>
      <c r="D428" s="23" t="s">
        <v>92</v>
      </c>
      <c r="E428" s="222">
        <v>1680</v>
      </c>
      <c r="F428" s="439">
        <v>2016</v>
      </c>
    </row>
    <row r="429" spans="1:6" x14ac:dyDescent="0.25">
      <c r="A429" s="488" t="s">
        <v>130</v>
      </c>
      <c r="B429" s="489"/>
      <c r="C429" s="490"/>
      <c r="D429" s="109" t="s">
        <v>129</v>
      </c>
      <c r="E429" s="222"/>
      <c r="F429" s="222"/>
    </row>
    <row r="430" spans="1:6" x14ac:dyDescent="0.25">
      <c r="A430" s="64"/>
      <c r="B430" s="68">
        <v>3</v>
      </c>
      <c r="C430" s="69"/>
      <c r="D430" s="70" t="s">
        <v>13</v>
      </c>
      <c r="E430" s="125">
        <f t="shared" ref="E430:F432" si="131">E431</f>
        <v>0</v>
      </c>
      <c r="F430" s="321">
        <f t="shared" si="131"/>
        <v>0</v>
      </c>
    </row>
    <row r="431" spans="1:6" x14ac:dyDescent="0.25">
      <c r="A431" s="36"/>
      <c r="B431" s="37">
        <v>32</v>
      </c>
      <c r="C431" s="46"/>
      <c r="D431" s="150" t="s">
        <v>20</v>
      </c>
      <c r="E431" s="151">
        <f t="shared" si="131"/>
        <v>0</v>
      </c>
      <c r="F431" s="345">
        <f t="shared" si="131"/>
        <v>0</v>
      </c>
    </row>
    <row r="432" spans="1:6" x14ac:dyDescent="0.25">
      <c r="A432" s="149">
        <v>323</v>
      </c>
      <c r="B432" s="544"/>
      <c r="C432" s="544"/>
      <c r="D432" s="71" t="s">
        <v>36</v>
      </c>
      <c r="E432" s="358">
        <f t="shared" si="131"/>
        <v>0</v>
      </c>
      <c r="F432" s="358">
        <f t="shared" si="131"/>
        <v>0</v>
      </c>
    </row>
    <row r="433" spans="1:6" x14ac:dyDescent="0.25">
      <c r="A433" s="18"/>
      <c r="B433" s="486">
        <v>3234</v>
      </c>
      <c r="C433" s="487"/>
      <c r="D433" s="21" t="s">
        <v>39</v>
      </c>
      <c r="E433" s="221">
        <v>0</v>
      </c>
      <c r="F433" s="221"/>
    </row>
    <row r="434" spans="1:6" x14ac:dyDescent="0.25">
      <c r="A434" s="58" t="s">
        <v>164</v>
      </c>
      <c r="B434" s="59"/>
      <c r="C434" s="60"/>
      <c r="D434" s="61" t="s">
        <v>93</v>
      </c>
      <c r="E434" s="127">
        <f>E437</f>
        <v>18869.36</v>
      </c>
      <c r="F434" s="336">
        <f>F437</f>
        <v>18869.36</v>
      </c>
    </row>
    <row r="435" spans="1:6" x14ac:dyDescent="0.25">
      <c r="A435" s="488" t="s">
        <v>137</v>
      </c>
      <c r="B435" s="489"/>
      <c r="C435" s="490"/>
      <c r="D435" s="144" t="s">
        <v>132</v>
      </c>
      <c r="E435" s="222"/>
      <c r="F435" s="222"/>
    </row>
    <row r="436" spans="1:6" x14ac:dyDescent="0.25">
      <c r="A436" s="67"/>
      <c r="B436" s="68">
        <v>3</v>
      </c>
      <c r="C436" s="69"/>
      <c r="D436" s="32" t="s">
        <v>13</v>
      </c>
      <c r="E436" s="120">
        <f t="shared" ref="E436:F436" si="132">E437</f>
        <v>18869.36</v>
      </c>
      <c r="F436" s="245">
        <f t="shared" si="132"/>
        <v>18869.36</v>
      </c>
    </row>
    <row r="437" spans="1:6" x14ac:dyDescent="0.25">
      <c r="A437" s="45"/>
      <c r="B437" s="37">
        <v>32</v>
      </c>
      <c r="C437" s="46"/>
      <c r="D437" s="47" t="s">
        <v>20</v>
      </c>
      <c r="E437" s="123">
        <f t="shared" ref="E437:F437" si="133">E438+E441</f>
        <v>18869.36</v>
      </c>
      <c r="F437" s="246">
        <f t="shared" si="133"/>
        <v>18869.36</v>
      </c>
    </row>
    <row r="438" spans="1:6" x14ac:dyDescent="0.25">
      <c r="A438" s="82"/>
      <c r="B438" s="76">
        <v>321</v>
      </c>
      <c r="C438" s="79"/>
      <c r="D438" s="71" t="s">
        <v>27</v>
      </c>
      <c r="E438" s="116">
        <f t="shared" ref="E438:F438" si="134">E439+E440</f>
        <v>0</v>
      </c>
      <c r="F438" s="273">
        <f t="shared" si="134"/>
        <v>0</v>
      </c>
    </row>
    <row r="439" spans="1:6" x14ac:dyDescent="0.25">
      <c r="A439" s="485">
        <v>3212</v>
      </c>
      <c r="B439" s="486"/>
      <c r="C439" s="487"/>
      <c r="D439" s="21" t="s">
        <v>28</v>
      </c>
      <c r="E439" s="222">
        <v>0</v>
      </c>
      <c r="F439" s="222"/>
    </row>
    <row r="440" spans="1:6" x14ac:dyDescent="0.25">
      <c r="A440" s="485">
        <v>3213</v>
      </c>
      <c r="B440" s="486"/>
      <c r="C440" s="487"/>
      <c r="D440" s="21" t="s">
        <v>29</v>
      </c>
      <c r="E440" s="222">
        <v>0</v>
      </c>
      <c r="F440" s="222"/>
    </row>
    <row r="441" spans="1:6" x14ac:dyDescent="0.25">
      <c r="A441" s="75"/>
      <c r="B441" s="76">
        <v>322</v>
      </c>
      <c r="C441" s="77"/>
      <c r="D441" s="71" t="s">
        <v>31</v>
      </c>
      <c r="E441" s="116">
        <f t="shared" ref="E441:F441" si="135">E442</f>
        <v>18869.36</v>
      </c>
      <c r="F441" s="273">
        <f t="shared" si="135"/>
        <v>18869.36</v>
      </c>
    </row>
    <row r="442" spans="1:6" x14ac:dyDescent="0.25">
      <c r="A442" s="485">
        <v>3222</v>
      </c>
      <c r="B442" s="486"/>
      <c r="C442" s="487"/>
      <c r="D442" s="10" t="s">
        <v>63</v>
      </c>
      <c r="E442" s="124">
        <v>18869.36</v>
      </c>
      <c r="F442" s="222">
        <v>18869.36</v>
      </c>
    </row>
    <row r="443" spans="1:6" x14ac:dyDescent="0.25">
      <c r="A443" s="491" t="s">
        <v>161</v>
      </c>
      <c r="B443" s="492"/>
      <c r="C443" s="493"/>
      <c r="D443" s="201" t="s">
        <v>160</v>
      </c>
      <c r="E443" s="208">
        <f>E445</f>
        <v>530.89</v>
      </c>
      <c r="F443" s="274">
        <f>F445</f>
        <v>530.89</v>
      </c>
    </row>
    <row r="444" spans="1:6" x14ac:dyDescent="0.25">
      <c r="A444" s="494" t="s">
        <v>162</v>
      </c>
      <c r="B444" s="495"/>
      <c r="C444" s="496"/>
      <c r="D444" s="181" t="s">
        <v>132</v>
      </c>
      <c r="E444" s="223"/>
      <c r="F444" s="223"/>
    </row>
    <row r="445" spans="1:6" x14ac:dyDescent="0.25">
      <c r="A445" s="104"/>
      <c r="B445" s="68">
        <v>3</v>
      </c>
      <c r="C445" s="69"/>
      <c r="D445" s="32" t="s">
        <v>13</v>
      </c>
      <c r="E445" s="120">
        <v>530.89</v>
      </c>
      <c r="F445" s="245">
        <v>530.89</v>
      </c>
    </row>
    <row r="446" spans="1:6" x14ac:dyDescent="0.25">
      <c r="A446" s="45"/>
      <c r="B446" s="37">
        <v>32</v>
      </c>
      <c r="C446" s="46"/>
      <c r="D446" s="47" t="s">
        <v>20</v>
      </c>
      <c r="E446" s="123">
        <v>530.89</v>
      </c>
      <c r="F446" s="246">
        <v>530.89</v>
      </c>
    </row>
    <row r="447" spans="1:6" x14ac:dyDescent="0.25">
      <c r="A447" s="75"/>
      <c r="B447" s="76">
        <v>329</v>
      </c>
      <c r="C447" s="79"/>
      <c r="D447" s="78" t="s">
        <v>45</v>
      </c>
      <c r="E447" s="116">
        <v>530.89</v>
      </c>
      <c r="F447" s="273">
        <v>530.89</v>
      </c>
    </row>
    <row r="448" spans="1:6" x14ac:dyDescent="0.25">
      <c r="A448" s="18"/>
      <c r="B448" s="105">
        <v>3299</v>
      </c>
      <c r="C448" s="20"/>
      <c r="D448" s="23" t="s">
        <v>45</v>
      </c>
      <c r="E448" s="117">
        <v>530.89</v>
      </c>
      <c r="F448" s="223">
        <v>530.89</v>
      </c>
    </row>
    <row r="449" spans="1:6" x14ac:dyDescent="0.25">
      <c r="A449" s="198" t="s">
        <v>96</v>
      </c>
      <c r="B449" s="209"/>
      <c r="C449" s="200"/>
      <c r="D449" s="210" t="s">
        <v>97</v>
      </c>
      <c r="E449" s="208">
        <f>E451+E471</f>
        <v>21585.06</v>
      </c>
      <c r="F449" s="274">
        <f>F451+F471</f>
        <v>28382.639999999999</v>
      </c>
    </row>
    <row r="450" spans="1:6" x14ac:dyDescent="0.25">
      <c r="A450" s="112" t="s">
        <v>142</v>
      </c>
      <c r="B450" s="152"/>
      <c r="C450" s="20"/>
      <c r="D450" s="111" t="s">
        <v>136</v>
      </c>
      <c r="E450" s="222"/>
      <c r="F450" s="222"/>
    </row>
    <row r="451" spans="1:6" x14ac:dyDescent="0.25">
      <c r="A451" s="64"/>
      <c r="B451" s="68">
        <v>3</v>
      </c>
      <c r="C451" s="65"/>
      <c r="D451" s="70" t="s">
        <v>13</v>
      </c>
      <c r="E451" s="120">
        <f t="shared" ref="E451:F451" si="136">E452+E460</f>
        <v>11102.18</v>
      </c>
      <c r="F451" s="245">
        <f t="shared" si="136"/>
        <v>11102.18</v>
      </c>
    </row>
    <row r="452" spans="1:6" x14ac:dyDescent="0.25">
      <c r="A452" s="36"/>
      <c r="B452" s="37">
        <v>31</v>
      </c>
      <c r="C452" s="38"/>
      <c r="D452" s="74" t="s">
        <v>14</v>
      </c>
      <c r="E452" s="123">
        <f t="shared" ref="E452:F452" si="137">E453+E455+E457</f>
        <v>8282.02</v>
      </c>
      <c r="F452" s="246">
        <f t="shared" si="137"/>
        <v>8282.02</v>
      </c>
    </row>
    <row r="453" spans="1:6" x14ac:dyDescent="0.25">
      <c r="A453" s="75"/>
      <c r="B453" s="76">
        <v>311</v>
      </c>
      <c r="C453" s="77"/>
      <c r="D453" s="78" t="s">
        <v>89</v>
      </c>
      <c r="E453" s="116">
        <f t="shared" ref="E453:F453" si="138">E454</f>
        <v>7109</v>
      </c>
      <c r="F453" s="273">
        <f t="shared" si="138"/>
        <v>7109</v>
      </c>
    </row>
    <row r="454" spans="1:6" x14ac:dyDescent="0.25">
      <c r="A454" s="485">
        <v>3111</v>
      </c>
      <c r="B454" s="486"/>
      <c r="C454" s="487"/>
      <c r="D454" s="23" t="s">
        <v>64</v>
      </c>
      <c r="E454" s="222">
        <v>7109</v>
      </c>
      <c r="F454" s="222">
        <v>7109</v>
      </c>
    </row>
    <row r="455" spans="1:6" x14ac:dyDescent="0.25">
      <c r="A455" s="75"/>
      <c r="B455" s="76">
        <v>312</v>
      </c>
      <c r="C455" s="77"/>
      <c r="D455" s="78" t="s">
        <v>65</v>
      </c>
      <c r="E455" s="116">
        <f t="shared" ref="E455:F455" si="139">E456</f>
        <v>0</v>
      </c>
      <c r="F455" s="273">
        <f t="shared" si="139"/>
        <v>0</v>
      </c>
    </row>
    <row r="456" spans="1:6" x14ac:dyDescent="0.25">
      <c r="A456" s="485">
        <v>3121</v>
      </c>
      <c r="B456" s="486"/>
      <c r="C456" s="487"/>
      <c r="D456" s="23" t="s">
        <v>65</v>
      </c>
      <c r="E456" s="222">
        <v>0</v>
      </c>
      <c r="F456" s="222">
        <v>0</v>
      </c>
    </row>
    <row r="457" spans="1:6" x14ac:dyDescent="0.25">
      <c r="A457" s="75"/>
      <c r="B457" s="76">
        <v>313</v>
      </c>
      <c r="C457" s="77"/>
      <c r="D457" s="78" t="s">
        <v>66</v>
      </c>
      <c r="E457" s="116">
        <f t="shared" ref="E457:F457" si="140">E458+E459</f>
        <v>1173.02</v>
      </c>
      <c r="F457" s="273">
        <f t="shared" si="140"/>
        <v>1173.02</v>
      </c>
    </row>
    <row r="458" spans="1:6" x14ac:dyDescent="0.25">
      <c r="A458" s="485">
        <v>3132</v>
      </c>
      <c r="B458" s="486"/>
      <c r="C458" s="487"/>
      <c r="D458" s="23" t="s">
        <v>90</v>
      </c>
      <c r="E458" s="222">
        <v>1173.02</v>
      </c>
      <c r="F458" s="222">
        <v>1173.02</v>
      </c>
    </row>
    <row r="459" spans="1:6" ht="26.25" x14ac:dyDescent="0.25">
      <c r="A459" s="485">
        <v>3133</v>
      </c>
      <c r="B459" s="486"/>
      <c r="C459" s="487"/>
      <c r="D459" s="23" t="s">
        <v>91</v>
      </c>
      <c r="E459" s="222">
        <v>0</v>
      </c>
      <c r="F459" s="222">
        <v>0</v>
      </c>
    </row>
    <row r="460" spans="1:6" x14ac:dyDescent="0.25">
      <c r="A460" s="36"/>
      <c r="B460" s="37">
        <v>32</v>
      </c>
      <c r="C460" s="38"/>
      <c r="D460" s="74" t="s">
        <v>20</v>
      </c>
      <c r="E460" s="123">
        <f t="shared" ref="E460:F460" si="141">E461+E463+E467</f>
        <v>2820.16</v>
      </c>
      <c r="F460" s="246">
        <f t="shared" si="141"/>
        <v>2820.16</v>
      </c>
    </row>
    <row r="461" spans="1:6" x14ac:dyDescent="0.25">
      <c r="A461" s="75"/>
      <c r="B461" s="76">
        <v>321</v>
      </c>
      <c r="C461" s="77"/>
      <c r="D461" s="78" t="s">
        <v>27</v>
      </c>
      <c r="E461" s="116">
        <f t="shared" ref="E461:F461" si="142">E462</f>
        <v>0</v>
      </c>
      <c r="F461" s="273">
        <f t="shared" si="142"/>
        <v>0</v>
      </c>
    </row>
    <row r="462" spans="1:6" x14ac:dyDescent="0.25">
      <c r="A462" s="485">
        <v>3212</v>
      </c>
      <c r="B462" s="486"/>
      <c r="C462" s="487"/>
      <c r="D462" s="23" t="s">
        <v>120</v>
      </c>
      <c r="E462" s="222">
        <v>0</v>
      </c>
      <c r="F462" s="222">
        <v>0</v>
      </c>
    </row>
    <row r="463" spans="1:6" x14ac:dyDescent="0.25">
      <c r="A463" s="75"/>
      <c r="B463" s="84">
        <v>322</v>
      </c>
      <c r="C463" s="79"/>
      <c r="D463" s="85" t="s">
        <v>31</v>
      </c>
      <c r="E463" s="116">
        <f t="shared" ref="E463:F463" si="143">E464+E465+E466</f>
        <v>2820.16</v>
      </c>
      <c r="F463" s="273">
        <f t="shared" si="143"/>
        <v>2820.16</v>
      </c>
    </row>
    <row r="464" spans="1:6" x14ac:dyDescent="0.25">
      <c r="A464" s="18"/>
      <c r="B464" s="27">
        <v>3221</v>
      </c>
      <c r="C464" s="20"/>
      <c r="D464" s="28" t="s">
        <v>98</v>
      </c>
      <c r="E464" s="222">
        <v>120</v>
      </c>
      <c r="F464" s="222">
        <v>120</v>
      </c>
    </row>
    <row r="465" spans="1:6" x14ac:dyDescent="0.25">
      <c r="A465" s="18"/>
      <c r="B465" s="27">
        <v>3222</v>
      </c>
      <c r="C465" s="20"/>
      <c r="D465" s="28" t="s">
        <v>63</v>
      </c>
      <c r="E465" s="222">
        <v>2700.16</v>
      </c>
      <c r="F465" s="222">
        <v>2700.16</v>
      </c>
    </row>
    <row r="466" spans="1:6" x14ac:dyDescent="0.25">
      <c r="A466" s="18"/>
      <c r="B466" s="27">
        <v>3225</v>
      </c>
      <c r="C466" s="20"/>
      <c r="D466" s="28" t="s">
        <v>34</v>
      </c>
      <c r="E466" s="222">
        <v>0</v>
      </c>
      <c r="F466" s="222">
        <v>0</v>
      </c>
    </row>
    <row r="467" spans="1:6" x14ac:dyDescent="0.25">
      <c r="A467" s="75"/>
      <c r="B467" s="84">
        <v>323</v>
      </c>
      <c r="C467" s="79"/>
      <c r="D467" s="85" t="s">
        <v>36</v>
      </c>
      <c r="E467" s="116">
        <f t="shared" ref="E467:F467" si="144">E468+E469</f>
        <v>0</v>
      </c>
      <c r="F467" s="273">
        <f t="shared" si="144"/>
        <v>0</v>
      </c>
    </row>
    <row r="468" spans="1:6" x14ac:dyDescent="0.25">
      <c r="A468" s="18"/>
      <c r="B468" s="27">
        <v>3236</v>
      </c>
      <c r="C468" s="20"/>
      <c r="D468" s="28" t="s">
        <v>41</v>
      </c>
      <c r="E468" s="124">
        <v>0</v>
      </c>
      <c r="F468" s="223">
        <v>0</v>
      </c>
    </row>
    <row r="469" spans="1:6" x14ac:dyDescent="0.25">
      <c r="A469" s="18"/>
      <c r="B469" s="27">
        <v>3237</v>
      </c>
      <c r="C469" s="20"/>
      <c r="D469" s="28" t="s">
        <v>42</v>
      </c>
      <c r="E469" s="124">
        <v>0</v>
      </c>
      <c r="F469" s="223">
        <v>0</v>
      </c>
    </row>
    <row r="470" spans="1:6" x14ac:dyDescent="0.25">
      <c r="A470" s="488" t="s">
        <v>143</v>
      </c>
      <c r="B470" s="489"/>
      <c r="C470" s="490"/>
      <c r="D470" s="153" t="s">
        <v>132</v>
      </c>
      <c r="E470" s="124">
        <v>0</v>
      </c>
      <c r="F470" s="223">
        <v>0</v>
      </c>
    </row>
    <row r="471" spans="1:6" x14ac:dyDescent="0.25">
      <c r="A471" s="64"/>
      <c r="B471" s="68">
        <v>3</v>
      </c>
      <c r="C471" s="65"/>
      <c r="D471" s="70" t="s">
        <v>13</v>
      </c>
      <c r="E471" s="120">
        <f t="shared" ref="E471:F471" si="145">E472+E480</f>
        <v>10482.880000000001</v>
      </c>
      <c r="F471" s="245">
        <f t="shared" si="145"/>
        <v>17280.46</v>
      </c>
    </row>
    <row r="472" spans="1:6" x14ac:dyDescent="0.25">
      <c r="A472" s="36"/>
      <c r="B472" s="37">
        <v>31</v>
      </c>
      <c r="C472" s="38"/>
      <c r="D472" s="74" t="s">
        <v>14</v>
      </c>
      <c r="E472" s="123">
        <f t="shared" ref="E472:F472" si="146">E473+E475+E477</f>
        <v>9554.02</v>
      </c>
      <c r="F472" s="246">
        <f t="shared" si="146"/>
        <v>16351.6</v>
      </c>
    </row>
    <row r="473" spans="1:6" x14ac:dyDescent="0.25">
      <c r="A473" s="75"/>
      <c r="B473" s="76">
        <v>311</v>
      </c>
      <c r="C473" s="77"/>
      <c r="D473" s="78" t="s">
        <v>89</v>
      </c>
      <c r="E473" s="116">
        <f t="shared" ref="E473:F473" si="147">E474</f>
        <v>7943.36</v>
      </c>
      <c r="F473" s="273">
        <f t="shared" si="147"/>
        <v>13520</v>
      </c>
    </row>
    <row r="474" spans="1:6" x14ac:dyDescent="0.25">
      <c r="A474" s="485">
        <v>3111</v>
      </c>
      <c r="B474" s="486"/>
      <c r="C474" s="487"/>
      <c r="D474" s="23" t="s">
        <v>64</v>
      </c>
      <c r="E474" s="222">
        <v>7943.36</v>
      </c>
      <c r="F474" s="439">
        <v>13520</v>
      </c>
    </row>
    <row r="475" spans="1:6" x14ac:dyDescent="0.25">
      <c r="A475" s="75"/>
      <c r="B475" s="76">
        <v>312</v>
      </c>
      <c r="C475" s="77"/>
      <c r="D475" s="78" t="s">
        <v>65</v>
      </c>
      <c r="E475" s="116">
        <f t="shared" ref="E475:F475" si="148">E476</f>
        <v>300</v>
      </c>
      <c r="F475" s="273">
        <f t="shared" si="148"/>
        <v>600</v>
      </c>
    </row>
    <row r="476" spans="1:6" x14ac:dyDescent="0.25">
      <c r="A476" s="485">
        <v>3121</v>
      </c>
      <c r="B476" s="486"/>
      <c r="C476" s="487"/>
      <c r="D476" s="23" t="s">
        <v>65</v>
      </c>
      <c r="E476" s="222">
        <v>300</v>
      </c>
      <c r="F476" s="439">
        <v>600</v>
      </c>
    </row>
    <row r="477" spans="1:6" x14ac:dyDescent="0.25">
      <c r="A477" s="75"/>
      <c r="B477" s="76">
        <v>313</v>
      </c>
      <c r="C477" s="77"/>
      <c r="D477" s="78" t="s">
        <v>66</v>
      </c>
      <c r="E477" s="116">
        <f t="shared" ref="E477:F477" si="149">E478+E479</f>
        <v>1310.6600000000001</v>
      </c>
      <c r="F477" s="273">
        <f t="shared" si="149"/>
        <v>2231.6</v>
      </c>
    </row>
    <row r="478" spans="1:6" x14ac:dyDescent="0.25">
      <c r="A478" s="485">
        <v>3132</v>
      </c>
      <c r="B478" s="486"/>
      <c r="C478" s="487"/>
      <c r="D478" s="23" t="s">
        <v>90</v>
      </c>
      <c r="E478" s="222">
        <v>1310.6600000000001</v>
      </c>
      <c r="F478" s="439">
        <v>2231.6</v>
      </c>
    </row>
    <row r="479" spans="1:6" ht="26.25" x14ac:dyDescent="0.25">
      <c r="A479" s="485">
        <v>3133</v>
      </c>
      <c r="B479" s="486"/>
      <c r="C479" s="487"/>
      <c r="D479" s="23" t="s">
        <v>91</v>
      </c>
      <c r="E479" s="222">
        <v>0</v>
      </c>
      <c r="F479" s="222">
        <v>0</v>
      </c>
    </row>
    <row r="480" spans="1:6" x14ac:dyDescent="0.25">
      <c r="A480" s="36"/>
      <c r="B480" s="37">
        <v>32</v>
      </c>
      <c r="C480" s="38"/>
      <c r="D480" s="74" t="s">
        <v>20</v>
      </c>
      <c r="E480" s="123">
        <f t="shared" ref="E480:F480" si="150">E481+E483+E487</f>
        <v>928.86</v>
      </c>
      <c r="F480" s="246">
        <f t="shared" si="150"/>
        <v>928.86</v>
      </c>
    </row>
    <row r="481" spans="1:6" x14ac:dyDescent="0.25">
      <c r="A481" s="75"/>
      <c r="B481" s="76">
        <v>321</v>
      </c>
      <c r="C481" s="77"/>
      <c r="D481" s="78" t="s">
        <v>27</v>
      </c>
      <c r="E481" s="116">
        <f t="shared" ref="E481:F481" si="151">E482</f>
        <v>828.86</v>
      </c>
      <c r="F481" s="273">
        <f t="shared" si="151"/>
        <v>828.86</v>
      </c>
    </row>
    <row r="482" spans="1:6" x14ac:dyDescent="0.25">
      <c r="A482" s="485">
        <v>3212</v>
      </c>
      <c r="B482" s="486"/>
      <c r="C482" s="487"/>
      <c r="D482" s="23" t="s">
        <v>120</v>
      </c>
      <c r="E482" s="222">
        <v>828.86</v>
      </c>
      <c r="F482" s="222">
        <v>828.86</v>
      </c>
    </row>
    <row r="483" spans="1:6" x14ac:dyDescent="0.25">
      <c r="A483" s="75"/>
      <c r="B483" s="84">
        <v>322</v>
      </c>
      <c r="C483" s="79"/>
      <c r="D483" s="85" t="s">
        <v>31</v>
      </c>
      <c r="E483" s="116">
        <f t="shared" ref="E483:F483" si="152">E484+E485+E486</f>
        <v>100</v>
      </c>
      <c r="F483" s="273">
        <f t="shared" si="152"/>
        <v>100</v>
      </c>
    </row>
    <row r="484" spans="1:6" x14ac:dyDescent="0.25">
      <c r="A484" s="18"/>
      <c r="B484" s="27">
        <v>3221</v>
      </c>
      <c r="C484" s="20"/>
      <c r="D484" s="28" t="s">
        <v>98</v>
      </c>
      <c r="E484" s="222">
        <v>100</v>
      </c>
      <c r="F484" s="222">
        <v>100</v>
      </c>
    </row>
    <row r="485" spans="1:6" x14ac:dyDescent="0.25">
      <c r="A485" s="18"/>
      <c r="B485" s="27">
        <v>3222</v>
      </c>
      <c r="C485" s="20"/>
      <c r="D485" s="28" t="s">
        <v>63</v>
      </c>
      <c r="E485" s="222">
        <v>0</v>
      </c>
      <c r="F485" s="222">
        <v>0</v>
      </c>
    </row>
    <row r="486" spans="1:6" x14ac:dyDescent="0.25">
      <c r="A486" s="18"/>
      <c r="B486" s="27">
        <v>3225</v>
      </c>
      <c r="C486" s="20"/>
      <c r="D486" s="28" t="s">
        <v>34</v>
      </c>
      <c r="E486" s="222">
        <v>0</v>
      </c>
      <c r="F486" s="222">
        <v>0</v>
      </c>
    </row>
    <row r="487" spans="1:6" x14ac:dyDescent="0.25">
      <c r="A487" s="75"/>
      <c r="B487" s="84">
        <v>323</v>
      </c>
      <c r="C487" s="79"/>
      <c r="D487" s="85" t="s">
        <v>36</v>
      </c>
      <c r="E487" s="116">
        <f t="shared" ref="E487:F487" si="153">E488+E489</f>
        <v>0</v>
      </c>
      <c r="F487" s="273">
        <f t="shared" si="153"/>
        <v>0</v>
      </c>
    </row>
    <row r="488" spans="1:6" x14ac:dyDescent="0.25">
      <c r="A488" s="18"/>
      <c r="B488" s="27">
        <v>3236</v>
      </c>
      <c r="C488" s="20"/>
      <c r="D488" s="28" t="s">
        <v>41</v>
      </c>
      <c r="E488" s="222">
        <v>0</v>
      </c>
      <c r="F488" s="222">
        <v>0</v>
      </c>
    </row>
    <row r="489" spans="1:6" x14ac:dyDescent="0.25">
      <c r="A489" s="18"/>
      <c r="B489" s="27">
        <v>3237</v>
      </c>
      <c r="C489" s="20"/>
      <c r="D489" s="28" t="s">
        <v>42</v>
      </c>
      <c r="E489" s="222">
        <v>0</v>
      </c>
      <c r="F489" s="222">
        <v>0</v>
      </c>
    </row>
    <row r="490" spans="1:6" x14ac:dyDescent="0.25">
      <c r="A490" s="198" t="s">
        <v>99</v>
      </c>
      <c r="B490" s="209"/>
      <c r="C490" s="200"/>
      <c r="D490" s="210" t="s">
        <v>75</v>
      </c>
      <c r="E490" s="207">
        <f t="shared" ref="E490:F490" si="154">E492+E499</f>
        <v>0</v>
      </c>
      <c r="F490" s="344">
        <f t="shared" si="154"/>
        <v>0</v>
      </c>
    </row>
    <row r="491" spans="1:6" x14ac:dyDescent="0.25">
      <c r="A491" s="488" t="s">
        <v>133</v>
      </c>
      <c r="B491" s="489"/>
      <c r="C491" s="490"/>
      <c r="D491" s="266" t="s">
        <v>132</v>
      </c>
      <c r="E491" s="222"/>
      <c r="F491" s="222"/>
    </row>
    <row r="492" spans="1:6" x14ac:dyDescent="0.25">
      <c r="A492" s="64"/>
      <c r="B492" s="250">
        <v>4</v>
      </c>
      <c r="C492" s="69"/>
      <c r="D492" s="251" t="s">
        <v>100</v>
      </c>
      <c r="E492" s="120">
        <f t="shared" ref="E492:F492" si="155">E493</f>
        <v>0</v>
      </c>
      <c r="F492" s="245">
        <f t="shared" si="155"/>
        <v>0</v>
      </c>
    </row>
    <row r="493" spans="1:6" x14ac:dyDescent="0.25">
      <c r="A493" s="36"/>
      <c r="B493" s="257">
        <v>42</v>
      </c>
      <c r="C493" s="46"/>
      <c r="D493" s="258" t="s">
        <v>101</v>
      </c>
      <c r="E493" s="123">
        <f t="shared" ref="E493:F493" si="156">E494+E496</f>
        <v>0</v>
      </c>
      <c r="F493" s="246">
        <f t="shared" si="156"/>
        <v>0</v>
      </c>
    </row>
    <row r="494" spans="1:6" x14ac:dyDescent="0.25">
      <c r="A494" s="75"/>
      <c r="B494" s="84">
        <v>422</v>
      </c>
      <c r="C494" s="79"/>
      <c r="D494" s="85" t="s">
        <v>102</v>
      </c>
      <c r="E494" s="116">
        <f t="shared" ref="E494:F494" si="157">E495</f>
        <v>0</v>
      </c>
      <c r="F494" s="273">
        <f t="shared" si="157"/>
        <v>0</v>
      </c>
    </row>
    <row r="495" spans="1:6" x14ac:dyDescent="0.25">
      <c r="A495" s="18"/>
      <c r="B495" s="27">
        <v>4221</v>
      </c>
      <c r="C495" s="20"/>
      <c r="D495" s="28" t="s">
        <v>95</v>
      </c>
      <c r="E495" s="222">
        <v>0</v>
      </c>
      <c r="F495" s="222"/>
    </row>
    <row r="496" spans="1:6" x14ac:dyDescent="0.25">
      <c r="A496" s="75"/>
      <c r="B496" s="84">
        <v>424</v>
      </c>
      <c r="C496" s="79"/>
      <c r="D496" s="85" t="s">
        <v>103</v>
      </c>
      <c r="E496" s="116">
        <f t="shared" ref="E496:F496" si="158">E497</f>
        <v>0</v>
      </c>
      <c r="F496" s="273">
        <f t="shared" si="158"/>
        <v>0</v>
      </c>
    </row>
    <row r="497" spans="1:6" x14ac:dyDescent="0.25">
      <c r="A497" s="18"/>
      <c r="B497" s="27">
        <v>4241</v>
      </c>
      <c r="C497" s="20"/>
      <c r="D497" s="28" t="s">
        <v>104</v>
      </c>
      <c r="E497" s="222">
        <v>0</v>
      </c>
      <c r="F497" s="222">
        <v>0</v>
      </c>
    </row>
    <row r="498" spans="1:6" x14ac:dyDescent="0.25">
      <c r="A498" s="488" t="s">
        <v>138</v>
      </c>
      <c r="B498" s="489"/>
      <c r="C498" s="490"/>
      <c r="D498" s="267" t="s">
        <v>134</v>
      </c>
      <c r="E498" s="222">
        <v>0</v>
      </c>
      <c r="F498" s="222">
        <v>0</v>
      </c>
    </row>
    <row r="499" spans="1:6" x14ac:dyDescent="0.25">
      <c r="A499" s="64"/>
      <c r="B499" s="250">
        <v>4</v>
      </c>
      <c r="C499" s="69"/>
      <c r="D499" s="251" t="s">
        <v>100</v>
      </c>
      <c r="E499" s="120">
        <f t="shared" ref="E499:F499" si="159">E500</f>
        <v>0</v>
      </c>
      <c r="F499" s="245">
        <f t="shared" si="159"/>
        <v>0</v>
      </c>
    </row>
    <row r="500" spans="1:6" x14ac:dyDescent="0.25">
      <c r="A500" s="36"/>
      <c r="B500" s="257">
        <v>42</v>
      </c>
      <c r="C500" s="46"/>
      <c r="D500" s="258" t="s">
        <v>101</v>
      </c>
      <c r="E500" s="123">
        <f t="shared" ref="E500:F500" si="160">E501+E503</f>
        <v>0</v>
      </c>
      <c r="F500" s="246">
        <f t="shared" si="160"/>
        <v>0</v>
      </c>
    </row>
    <row r="501" spans="1:6" x14ac:dyDescent="0.25">
      <c r="A501" s="75"/>
      <c r="B501" s="84">
        <v>422</v>
      </c>
      <c r="C501" s="79"/>
      <c r="D501" s="85" t="s">
        <v>102</v>
      </c>
      <c r="E501" s="116">
        <f t="shared" ref="E501:F501" si="161">E502</f>
        <v>0</v>
      </c>
      <c r="F501" s="273">
        <f t="shared" si="161"/>
        <v>0</v>
      </c>
    </row>
    <row r="502" spans="1:6" x14ac:dyDescent="0.25">
      <c r="A502" s="18"/>
      <c r="B502" s="27"/>
      <c r="C502" s="20"/>
      <c r="D502" s="28"/>
      <c r="E502" s="222">
        <v>0</v>
      </c>
      <c r="F502" s="222">
        <v>0</v>
      </c>
    </row>
    <row r="503" spans="1:6" x14ac:dyDescent="0.25">
      <c r="A503" s="75"/>
      <c r="B503" s="84">
        <v>424</v>
      </c>
      <c r="C503" s="79"/>
      <c r="D503" s="85" t="s">
        <v>103</v>
      </c>
      <c r="E503" s="116">
        <f t="shared" ref="E503:F503" si="162">E504</f>
        <v>0</v>
      </c>
      <c r="F503" s="273">
        <f t="shared" si="162"/>
        <v>0</v>
      </c>
    </row>
    <row r="504" spans="1:6" x14ac:dyDescent="0.25">
      <c r="A504" s="18"/>
      <c r="B504" s="27">
        <v>4241</v>
      </c>
      <c r="C504" s="20"/>
      <c r="D504" s="28" t="s">
        <v>104</v>
      </c>
      <c r="E504" s="222">
        <v>0</v>
      </c>
      <c r="F504" s="222">
        <v>0</v>
      </c>
    </row>
    <row r="505" spans="1:6" x14ac:dyDescent="0.25">
      <c r="A505" s="198" t="s">
        <v>105</v>
      </c>
      <c r="B505" s="272"/>
      <c r="C505" s="269"/>
      <c r="D505" s="210" t="s">
        <v>106</v>
      </c>
      <c r="E505" s="207">
        <f t="shared" ref="E505:F508" si="163">E506</f>
        <v>0</v>
      </c>
      <c r="F505" s="344">
        <f t="shared" si="163"/>
        <v>0</v>
      </c>
    </row>
    <row r="506" spans="1:6" x14ac:dyDescent="0.25">
      <c r="A506" s="64"/>
      <c r="B506" s="250">
        <v>4</v>
      </c>
      <c r="C506" s="65"/>
      <c r="D506" s="252" t="s">
        <v>15</v>
      </c>
      <c r="E506" s="120">
        <f t="shared" si="163"/>
        <v>0</v>
      </c>
      <c r="F506" s="245">
        <f t="shared" si="163"/>
        <v>0</v>
      </c>
    </row>
    <row r="507" spans="1:6" x14ac:dyDescent="0.25">
      <c r="A507" s="36"/>
      <c r="B507" s="257">
        <v>45</v>
      </c>
      <c r="C507" s="38"/>
      <c r="D507" s="259" t="s">
        <v>77</v>
      </c>
      <c r="E507" s="123">
        <f t="shared" si="163"/>
        <v>0</v>
      </c>
      <c r="F507" s="246">
        <f t="shared" si="163"/>
        <v>0</v>
      </c>
    </row>
    <row r="508" spans="1:6" x14ac:dyDescent="0.25">
      <c r="A508" s="75"/>
      <c r="B508" s="84">
        <v>451</v>
      </c>
      <c r="C508" s="77"/>
      <c r="D508" s="264" t="s">
        <v>78</v>
      </c>
      <c r="E508" s="116">
        <f t="shared" si="163"/>
        <v>0</v>
      </c>
      <c r="F508" s="273">
        <f t="shared" si="163"/>
        <v>0</v>
      </c>
    </row>
    <row r="509" spans="1:6" x14ac:dyDescent="0.25">
      <c r="A509" s="18"/>
      <c r="B509" s="27">
        <v>4511</v>
      </c>
      <c r="C509" s="20"/>
      <c r="D509" s="247" t="s">
        <v>78</v>
      </c>
      <c r="E509" s="222">
        <v>0</v>
      </c>
      <c r="F509" s="222">
        <v>0</v>
      </c>
    </row>
    <row r="510" spans="1:6" x14ac:dyDescent="0.25">
      <c r="A510" s="198" t="s">
        <v>73</v>
      </c>
      <c r="B510" s="209"/>
      <c r="C510" s="200"/>
      <c r="D510" s="210" t="s">
        <v>107</v>
      </c>
      <c r="E510" s="207">
        <f t="shared" ref="E510:F511" si="164">E511</f>
        <v>0</v>
      </c>
      <c r="F510" s="344">
        <f t="shared" si="164"/>
        <v>0</v>
      </c>
    </row>
    <row r="511" spans="1:6" x14ac:dyDescent="0.25">
      <c r="A511" s="64"/>
      <c r="B511" s="253">
        <v>3</v>
      </c>
      <c r="C511" s="65"/>
      <c r="D511" s="249" t="s">
        <v>13</v>
      </c>
      <c r="E511" s="120">
        <f t="shared" si="164"/>
        <v>0</v>
      </c>
      <c r="F511" s="245">
        <f t="shared" si="164"/>
        <v>0</v>
      </c>
    </row>
    <row r="512" spans="1:6" x14ac:dyDescent="0.25">
      <c r="A512" s="36"/>
      <c r="B512" s="260">
        <v>32</v>
      </c>
      <c r="C512" s="38"/>
      <c r="D512" s="256" t="s">
        <v>20</v>
      </c>
      <c r="E512" s="123">
        <f t="shared" ref="E512:F512" si="165">E513+E515</f>
        <v>0</v>
      </c>
      <c r="F512" s="246">
        <f t="shared" si="165"/>
        <v>0</v>
      </c>
    </row>
    <row r="513" spans="1:6" x14ac:dyDescent="0.25">
      <c r="A513" s="75"/>
      <c r="B513" s="262">
        <v>322</v>
      </c>
      <c r="C513" s="77"/>
      <c r="D513" s="263" t="s">
        <v>31</v>
      </c>
      <c r="E513" s="116">
        <f t="shared" ref="E513:F513" si="166">E514</f>
        <v>0</v>
      </c>
      <c r="F513" s="273">
        <f t="shared" si="166"/>
        <v>0</v>
      </c>
    </row>
    <row r="514" spans="1:6" x14ac:dyDescent="0.25">
      <c r="A514" s="18"/>
      <c r="B514" s="22">
        <v>3224</v>
      </c>
      <c r="C514" s="20"/>
      <c r="D514" s="21" t="s">
        <v>108</v>
      </c>
      <c r="E514" s="222">
        <v>0</v>
      </c>
      <c r="F514" s="222">
        <v>0</v>
      </c>
    </row>
    <row r="515" spans="1:6" x14ac:dyDescent="0.25">
      <c r="A515" s="75"/>
      <c r="B515" s="262">
        <v>323</v>
      </c>
      <c r="C515" s="77"/>
      <c r="D515" s="263" t="s">
        <v>36</v>
      </c>
      <c r="E515" s="116">
        <f t="shared" ref="E515:F515" si="167">E516</f>
        <v>0</v>
      </c>
      <c r="F515" s="273">
        <f t="shared" si="167"/>
        <v>0</v>
      </c>
    </row>
    <row r="516" spans="1:6" x14ac:dyDescent="0.25">
      <c r="A516" s="18"/>
      <c r="B516" s="22">
        <v>3232</v>
      </c>
      <c r="C516" s="20"/>
      <c r="D516" s="21" t="s">
        <v>109</v>
      </c>
      <c r="E516" s="222">
        <v>0</v>
      </c>
      <c r="F516" s="222"/>
    </row>
    <row r="517" spans="1:6" x14ac:dyDescent="0.25">
      <c r="A517" s="198" t="s">
        <v>110</v>
      </c>
      <c r="B517" s="209"/>
      <c r="C517" s="200"/>
      <c r="D517" s="210" t="s">
        <v>111</v>
      </c>
      <c r="E517" s="207">
        <f t="shared" ref="E517:F517" si="168">E519+E523</f>
        <v>20307.3</v>
      </c>
      <c r="F517" s="344">
        <f t="shared" si="168"/>
        <v>20307.3</v>
      </c>
    </row>
    <row r="518" spans="1:6" x14ac:dyDescent="0.25">
      <c r="A518" s="488" t="s">
        <v>139</v>
      </c>
      <c r="B518" s="489"/>
      <c r="C518" s="490"/>
      <c r="D518" s="266" t="s">
        <v>132</v>
      </c>
      <c r="E518" s="222"/>
      <c r="F518" s="222"/>
    </row>
    <row r="519" spans="1:6" x14ac:dyDescent="0.25">
      <c r="A519" s="64"/>
      <c r="B519" s="250">
        <v>3</v>
      </c>
      <c r="C519" s="69"/>
      <c r="D519" s="248" t="s">
        <v>13</v>
      </c>
      <c r="E519" s="120">
        <f t="shared" ref="E519:F521" si="169">E520</f>
        <v>10357.299999999999</v>
      </c>
      <c r="F519" s="245">
        <f t="shared" si="169"/>
        <v>10357.299999999999</v>
      </c>
    </row>
    <row r="520" spans="1:6" ht="25.5" x14ac:dyDescent="0.25">
      <c r="A520" s="36"/>
      <c r="B520" s="257">
        <v>37</v>
      </c>
      <c r="C520" s="46"/>
      <c r="D520" s="258" t="s">
        <v>112</v>
      </c>
      <c r="E520" s="123">
        <f t="shared" si="169"/>
        <v>10357.299999999999</v>
      </c>
      <c r="F520" s="246">
        <f t="shared" si="169"/>
        <v>10357.299999999999</v>
      </c>
    </row>
    <row r="521" spans="1:6" x14ac:dyDescent="0.25">
      <c r="A521" s="75"/>
      <c r="B521" s="84">
        <v>372</v>
      </c>
      <c r="C521" s="79"/>
      <c r="D521" s="85" t="s">
        <v>71</v>
      </c>
      <c r="E521" s="116">
        <f t="shared" si="169"/>
        <v>10357.299999999999</v>
      </c>
      <c r="F521" s="273">
        <f t="shared" si="169"/>
        <v>10357.299999999999</v>
      </c>
    </row>
    <row r="522" spans="1:6" x14ac:dyDescent="0.25">
      <c r="A522" s="18"/>
      <c r="B522" s="27">
        <v>3722</v>
      </c>
      <c r="C522" s="20"/>
      <c r="D522" s="28" t="s">
        <v>113</v>
      </c>
      <c r="E522" s="222">
        <v>10357.299999999999</v>
      </c>
      <c r="F522" s="222">
        <v>10357.299999999999</v>
      </c>
    </row>
    <row r="523" spans="1:6" x14ac:dyDescent="0.25">
      <c r="A523" s="64"/>
      <c r="B523" s="250">
        <v>4</v>
      </c>
      <c r="C523" s="69"/>
      <c r="D523" s="254" t="s">
        <v>15</v>
      </c>
      <c r="E523" s="120">
        <f t="shared" ref="E523:F525" si="170">E524</f>
        <v>9950</v>
      </c>
      <c r="F523" s="245">
        <f t="shared" si="170"/>
        <v>9950</v>
      </c>
    </row>
    <row r="524" spans="1:6" x14ac:dyDescent="0.25">
      <c r="A524" s="36"/>
      <c r="B524" s="257">
        <v>42</v>
      </c>
      <c r="C524" s="46"/>
      <c r="D524" s="261" t="s">
        <v>24</v>
      </c>
      <c r="E524" s="123">
        <f t="shared" si="170"/>
        <v>9950</v>
      </c>
      <c r="F524" s="246">
        <f t="shared" si="170"/>
        <v>9950</v>
      </c>
    </row>
    <row r="525" spans="1:6" x14ac:dyDescent="0.25">
      <c r="A525" s="75"/>
      <c r="B525" s="84">
        <v>424</v>
      </c>
      <c r="C525" s="79"/>
      <c r="D525" s="80" t="s">
        <v>103</v>
      </c>
      <c r="E525" s="116">
        <f t="shared" si="170"/>
        <v>9950</v>
      </c>
      <c r="F525" s="273">
        <f t="shared" si="170"/>
        <v>9950</v>
      </c>
    </row>
    <row r="526" spans="1:6" x14ac:dyDescent="0.25">
      <c r="A526" s="18"/>
      <c r="B526" s="27">
        <v>4241</v>
      </c>
      <c r="C526" s="20"/>
      <c r="D526" s="21" t="s">
        <v>114</v>
      </c>
      <c r="E526" s="222">
        <v>9950</v>
      </c>
      <c r="F526" s="222">
        <v>9950</v>
      </c>
    </row>
    <row r="527" spans="1:6" x14ac:dyDescent="0.25">
      <c r="A527" s="18"/>
      <c r="B527" s="27"/>
      <c r="C527" s="20"/>
      <c r="D527" s="28"/>
      <c r="E527" s="224"/>
      <c r="F527" s="224"/>
    </row>
    <row r="528" spans="1:6" x14ac:dyDescent="0.25">
      <c r="A528" s="551"/>
      <c r="B528" s="552"/>
      <c r="C528" s="553"/>
      <c r="D528" s="11"/>
      <c r="E528" s="224"/>
      <c r="F528" s="224"/>
    </row>
    <row r="529" spans="1:6" x14ac:dyDescent="0.25">
      <c r="A529" s="503"/>
      <c r="B529" s="504"/>
      <c r="C529" s="505"/>
      <c r="D529" s="17"/>
      <c r="E529" s="224"/>
      <c r="F529" s="224"/>
    </row>
    <row r="530" spans="1:6" x14ac:dyDescent="0.25">
      <c r="A530" s="541"/>
      <c r="B530" s="542"/>
      <c r="C530" s="543"/>
      <c r="D530" s="10"/>
      <c r="E530" s="224"/>
      <c r="F530" s="224"/>
    </row>
    <row r="531" spans="1:6" x14ac:dyDescent="0.25">
      <c r="A531" s="548"/>
      <c r="B531" s="549"/>
      <c r="C531" s="550"/>
      <c r="D531" s="10"/>
      <c r="E531" s="224"/>
      <c r="F531" s="224"/>
    </row>
    <row r="532" spans="1:6" x14ac:dyDescent="0.25">
      <c r="A532" s="503"/>
      <c r="B532" s="504"/>
      <c r="C532" s="505"/>
      <c r="D532" s="17"/>
      <c r="E532" s="224"/>
      <c r="F532" s="224"/>
    </row>
    <row r="533" spans="1:6" x14ac:dyDescent="0.25">
      <c r="A533" s="541"/>
      <c r="B533" s="542"/>
      <c r="C533" s="543"/>
      <c r="D533" s="10"/>
      <c r="E533" s="224"/>
      <c r="F533" s="224"/>
    </row>
    <row r="534" spans="1:6" x14ac:dyDescent="0.25">
      <c r="A534" s="548"/>
      <c r="B534" s="549"/>
      <c r="C534" s="550"/>
      <c r="D534" s="10"/>
      <c r="E534" s="224"/>
      <c r="F534" s="224"/>
    </row>
  </sheetData>
  <mergeCells count="242">
    <mergeCell ref="A1:G1"/>
    <mergeCell ref="A7:C7"/>
    <mergeCell ref="A148:C148"/>
    <mergeCell ref="A152:C152"/>
    <mergeCell ref="A154:C154"/>
    <mergeCell ref="A156:C156"/>
    <mergeCell ref="A157:C157"/>
    <mergeCell ref="A160:C160"/>
    <mergeCell ref="A161:C161"/>
    <mergeCell ref="A56:C56"/>
    <mergeCell ref="A60:C60"/>
    <mergeCell ref="A57:C57"/>
    <mergeCell ref="A58:C58"/>
    <mergeCell ref="A59:C59"/>
    <mergeCell ref="A127:C127"/>
    <mergeCell ref="A128:C128"/>
    <mergeCell ref="A10:C10"/>
    <mergeCell ref="A11:C11"/>
    <mergeCell ref="A8:C8"/>
    <mergeCell ref="A9:C9"/>
    <mergeCell ref="A66:C66"/>
    <mergeCell ref="A123:C123"/>
    <mergeCell ref="A147:C147"/>
    <mergeCell ref="A131:C131"/>
    <mergeCell ref="A132:C132"/>
    <mergeCell ref="A79:C79"/>
    <mergeCell ref="A80:C80"/>
    <mergeCell ref="A90:C90"/>
    <mergeCell ref="A94:C94"/>
    <mergeCell ref="A96:C96"/>
    <mergeCell ref="A98:C98"/>
    <mergeCell ref="A99:C99"/>
    <mergeCell ref="A169:C169"/>
    <mergeCell ref="A163:C163"/>
    <mergeCell ref="A167:C167"/>
    <mergeCell ref="A162:C162"/>
    <mergeCell ref="A125:C125"/>
    <mergeCell ref="A102:C102"/>
    <mergeCell ref="A103:C103"/>
    <mergeCell ref="A134:C134"/>
    <mergeCell ref="A142:C142"/>
    <mergeCell ref="A143:C143"/>
    <mergeCell ref="A186:C186"/>
    <mergeCell ref="A189:C189"/>
    <mergeCell ref="A191:C191"/>
    <mergeCell ref="A196:C196"/>
    <mergeCell ref="A198:C198"/>
    <mergeCell ref="A257:C257"/>
    <mergeCell ref="A250:C250"/>
    <mergeCell ref="A234:C234"/>
    <mergeCell ref="A243:C243"/>
    <mergeCell ref="A192:C192"/>
    <mergeCell ref="A206:C206"/>
    <mergeCell ref="A235:C235"/>
    <mergeCell ref="A239:C239"/>
    <mergeCell ref="A241:C241"/>
    <mergeCell ref="A533:C533"/>
    <mergeCell ref="A534:C534"/>
    <mergeCell ref="A528:C528"/>
    <mergeCell ref="A529:C529"/>
    <mergeCell ref="A530:C530"/>
    <mergeCell ref="A532:C532"/>
    <mergeCell ref="A405:C405"/>
    <mergeCell ref="A406:C406"/>
    <mergeCell ref="A407:C407"/>
    <mergeCell ref="A408:C408"/>
    <mergeCell ref="A409:C409"/>
    <mergeCell ref="A498:C498"/>
    <mergeCell ref="A518:C518"/>
    <mergeCell ref="A474:C474"/>
    <mergeCell ref="A476:C476"/>
    <mergeCell ref="A478:C478"/>
    <mergeCell ref="A479:C479"/>
    <mergeCell ref="A531:C531"/>
    <mergeCell ref="A482:C482"/>
    <mergeCell ref="A491:C491"/>
    <mergeCell ref="A429:C429"/>
    <mergeCell ref="A470:C470"/>
    <mergeCell ref="A410:C410"/>
    <mergeCell ref="A439:C439"/>
    <mergeCell ref="A336:C336"/>
    <mergeCell ref="A442:C442"/>
    <mergeCell ref="A353:C353"/>
    <mergeCell ref="B355:C355"/>
    <mergeCell ref="B356:C356"/>
    <mergeCell ref="A396:C396"/>
    <mergeCell ref="A345:C345"/>
    <mergeCell ref="A346:C346"/>
    <mergeCell ref="A370:C370"/>
    <mergeCell ref="A352:C352"/>
    <mergeCell ref="A428:C428"/>
    <mergeCell ref="A426:C426"/>
    <mergeCell ref="A367:C367"/>
    <mergeCell ref="B357:C357"/>
    <mergeCell ref="A423:C423"/>
    <mergeCell ref="A422:C422"/>
    <mergeCell ref="A393:C393"/>
    <mergeCell ref="A383:C383"/>
    <mergeCell ref="A373:C373"/>
    <mergeCell ref="A418:C418"/>
    <mergeCell ref="A420:C420"/>
    <mergeCell ref="A348:C348"/>
    <mergeCell ref="A349:C349"/>
    <mergeCell ref="A350:C350"/>
    <mergeCell ref="A459:C459"/>
    <mergeCell ref="A462:C462"/>
    <mergeCell ref="A344:C344"/>
    <mergeCell ref="B432:C432"/>
    <mergeCell ref="B433:C433"/>
    <mergeCell ref="A414:C414"/>
    <mergeCell ref="A403:C403"/>
    <mergeCell ref="A404:C404"/>
    <mergeCell ref="A399:C399"/>
    <mergeCell ref="A402:C402"/>
    <mergeCell ref="A400:C400"/>
    <mergeCell ref="A395:C395"/>
    <mergeCell ref="A398:C398"/>
    <mergeCell ref="A368:C368"/>
    <mergeCell ref="A369:C369"/>
    <mergeCell ref="B358:C358"/>
    <mergeCell ref="B359:C359"/>
    <mergeCell ref="B360:C360"/>
    <mergeCell ref="B361:C361"/>
    <mergeCell ref="A351:C351"/>
    <mergeCell ref="A381:C381"/>
    <mergeCell ref="A440:C440"/>
    <mergeCell ref="A392:C392"/>
    <mergeCell ref="A378:C378"/>
    <mergeCell ref="A339:C339"/>
    <mergeCell ref="B362:C362"/>
    <mergeCell ref="B363:C363"/>
    <mergeCell ref="A365:C365"/>
    <mergeCell ref="A366:C366"/>
    <mergeCell ref="A327:C327"/>
    <mergeCell ref="A6:C6"/>
    <mergeCell ref="A273:C273"/>
    <mergeCell ref="A119:C119"/>
    <mergeCell ref="A12:C12"/>
    <mergeCell ref="A46:C46"/>
    <mergeCell ref="A14:C14"/>
    <mergeCell ref="A18:C18"/>
    <mergeCell ref="A19:C19"/>
    <mergeCell ref="A20:C20"/>
    <mergeCell ref="A261:C261"/>
    <mergeCell ref="A229:C229"/>
    <mergeCell ref="A230:C230"/>
    <mergeCell ref="A233:C233"/>
    <mergeCell ref="A298:C298"/>
    <mergeCell ref="A244:C244"/>
    <mergeCell ref="A247:C247"/>
    <mergeCell ref="A248:C248"/>
    <mergeCell ref="A343:C343"/>
    <mergeCell ref="A278:C278"/>
    <mergeCell ref="A289:C289"/>
    <mergeCell ref="A295:C295"/>
    <mergeCell ref="B319:C319"/>
    <mergeCell ref="B316:C316"/>
    <mergeCell ref="A218:C218"/>
    <mergeCell ref="A219:C219"/>
    <mergeCell ref="A200:C200"/>
    <mergeCell ref="A201:C201"/>
    <mergeCell ref="A204:C204"/>
    <mergeCell ref="A205:C205"/>
    <mergeCell ref="A210:C210"/>
    <mergeCell ref="A212:C212"/>
    <mergeCell ref="A214:C214"/>
    <mergeCell ref="A274:C274"/>
    <mergeCell ref="A276:C276"/>
    <mergeCell ref="A277:C277"/>
    <mergeCell ref="A275:C275"/>
    <mergeCell ref="A138:C138"/>
    <mergeCell ref="A140:C140"/>
    <mergeCell ref="A220:C220"/>
    <mergeCell ref="A221:C221"/>
    <mergeCell ref="A225:C225"/>
    <mergeCell ref="A227:C227"/>
    <mergeCell ref="A215:C215"/>
    <mergeCell ref="A45:C45"/>
    <mergeCell ref="A47:C47"/>
    <mergeCell ref="A48:C48"/>
    <mergeCell ref="A54:C54"/>
    <mergeCell ref="A67:C67"/>
    <mergeCell ref="A71:C71"/>
    <mergeCell ref="A73:C73"/>
    <mergeCell ref="A75:C75"/>
    <mergeCell ref="A76:C76"/>
    <mergeCell ref="A171:C171"/>
    <mergeCell ref="A172:C172"/>
    <mergeCell ref="A175:C175"/>
    <mergeCell ref="A176:C176"/>
    <mergeCell ref="A181:C181"/>
    <mergeCell ref="A183:C183"/>
    <mergeCell ref="A185:C185"/>
    <mergeCell ref="A177:C177"/>
    <mergeCell ref="A309:C309"/>
    <mergeCell ref="A310:C310"/>
    <mergeCell ref="B313:C313"/>
    <mergeCell ref="B314:C314"/>
    <mergeCell ref="B315:C315"/>
    <mergeCell ref="A323:C323"/>
    <mergeCell ref="B317:C317"/>
    <mergeCell ref="B318:C318"/>
    <mergeCell ref="A3:F3"/>
    <mergeCell ref="A5:C5"/>
    <mergeCell ref="A109:C109"/>
    <mergeCell ref="A111:C111"/>
    <mergeCell ref="A105:C105"/>
    <mergeCell ref="A264:C264"/>
    <mergeCell ref="A265:C265"/>
    <mergeCell ref="A266:C266"/>
    <mergeCell ref="A251:C251"/>
    <mergeCell ref="A252:C252"/>
    <mergeCell ref="A113:C113"/>
    <mergeCell ref="A114:C114"/>
    <mergeCell ref="A118:C118"/>
    <mergeCell ref="A117:C117"/>
    <mergeCell ref="A146:C146"/>
    <mergeCell ref="A190:C190"/>
    <mergeCell ref="A458:C458"/>
    <mergeCell ref="A456:C456"/>
    <mergeCell ref="A454:C454"/>
    <mergeCell ref="A435:C435"/>
    <mergeCell ref="A443:C443"/>
    <mergeCell ref="A444:C444"/>
    <mergeCell ref="A290:C290"/>
    <mergeCell ref="A326:C326"/>
    <mergeCell ref="B321:C321"/>
    <mergeCell ref="B320:C320"/>
    <mergeCell ref="A324:C324"/>
    <mergeCell ref="A325:C325"/>
    <mergeCell ref="A379:C379"/>
    <mergeCell ref="A387:C387"/>
    <mergeCell ref="A382:C382"/>
    <mergeCell ref="A330:C330"/>
    <mergeCell ref="A331:C331"/>
    <mergeCell ref="A304:C304"/>
    <mergeCell ref="A302:C302"/>
    <mergeCell ref="A303:C303"/>
    <mergeCell ref="A311:C311"/>
    <mergeCell ref="A306:C306"/>
    <mergeCell ref="A307:C307"/>
    <mergeCell ref="A308:C308"/>
  </mergeCells>
  <pageMargins left="0.11811023622047245" right="0" top="0.74803149606299213" bottom="0.74803149606299213" header="0.31496062992125984" footer="0.31496062992125984"/>
  <pageSetup paperSize="9" scale="2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List1</vt:lpstr>
      <vt:lpstr>SAŽETAK</vt:lpstr>
      <vt:lpstr>Račun prihoda i rashoda</vt:lpstr>
      <vt:lpstr> Prihodi i rashodi po izvorima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Iris Blažeković</cp:lastModifiedBy>
  <cp:lastPrinted>2024-07-30T09:41:09Z</cp:lastPrinted>
  <dcterms:created xsi:type="dcterms:W3CDTF">2022-08-12T12:51:27Z</dcterms:created>
  <dcterms:modified xsi:type="dcterms:W3CDTF">2024-09-03T15:37:26Z</dcterms:modified>
</cp:coreProperties>
</file>