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xr:revisionPtr revIDLastSave="0" documentId="8_{28458A14-781F-43C9-9CE2-40719AF92AA4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List1" sheetId="8" state="hidden" r:id="rId1"/>
    <sheet name="SAŽETAK" sheetId="1" r:id="rId2"/>
    <sheet name="Račun prihoda i rashoda" sheetId="11" r:id="rId3"/>
    <sheet name=" Prihodi i rashodi po izvorima" sheetId="3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1" l="1"/>
  <c r="H14" i="11"/>
  <c r="H16" i="11"/>
  <c r="H17" i="11"/>
  <c r="H18" i="11"/>
  <c r="H26" i="11"/>
  <c r="H27" i="11"/>
  <c r="H28" i="11"/>
  <c r="H29" i="11"/>
  <c r="H30" i="11"/>
  <c r="H31" i="11"/>
  <c r="H32" i="11"/>
  <c r="H33" i="11"/>
  <c r="H34" i="11"/>
  <c r="H35" i="11"/>
  <c r="H12" i="11"/>
  <c r="G13" i="11"/>
  <c r="G14" i="11"/>
  <c r="G16" i="11"/>
  <c r="G17" i="11"/>
  <c r="G18" i="11"/>
  <c r="G26" i="11"/>
  <c r="G27" i="11"/>
  <c r="G28" i="11"/>
  <c r="G29" i="11"/>
  <c r="G30" i="11"/>
  <c r="G31" i="11"/>
  <c r="G32" i="11"/>
  <c r="G33" i="11"/>
  <c r="G34" i="11"/>
  <c r="G12" i="11"/>
  <c r="G12" i="3"/>
  <c r="G13" i="3"/>
  <c r="G14" i="3"/>
  <c r="G15" i="3"/>
  <c r="G16" i="3"/>
  <c r="G17" i="3"/>
  <c r="G18" i="3"/>
  <c r="G11" i="3"/>
  <c r="G26" i="3"/>
  <c r="G27" i="3"/>
  <c r="G28" i="3"/>
  <c r="G29" i="3"/>
  <c r="G30" i="3"/>
  <c r="G31" i="3"/>
  <c r="G32" i="3"/>
  <c r="G25" i="3"/>
  <c r="F25" i="3"/>
  <c r="F26" i="3"/>
  <c r="F27" i="3"/>
  <c r="F28" i="3"/>
  <c r="F29" i="3"/>
  <c r="F30" i="3"/>
  <c r="F31" i="3"/>
  <c r="F32" i="3"/>
  <c r="F12" i="3"/>
  <c r="F13" i="3"/>
  <c r="F14" i="3"/>
  <c r="F15" i="3"/>
  <c r="F16" i="3"/>
  <c r="F17" i="3"/>
  <c r="F18" i="3"/>
  <c r="F11" i="3"/>
  <c r="H7" i="7"/>
  <c r="H61" i="7"/>
  <c r="H198" i="7"/>
  <c r="F198" i="7"/>
  <c r="F197" i="7" s="1"/>
  <c r="F196" i="7" s="1"/>
  <c r="F194" i="7" s="1"/>
  <c r="E198" i="7"/>
  <c r="E197" i="7" s="1"/>
  <c r="E196" i="7" s="1"/>
  <c r="E194" i="7" s="1"/>
  <c r="H197" i="7"/>
  <c r="H196" i="7" s="1"/>
  <c r="H194" i="7" s="1"/>
  <c r="H192" i="7"/>
  <c r="H191" i="7" s="1"/>
  <c r="H190" i="7" s="1"/>
  <c r="H188" i="7" s="1"/>
  <c r="F192" i="7"/>
  <c r="F191" i="7" s="1"/>
  <c r="F190" i="7" s="1"/>
  <c r="F188" i="7" s="1"/>
  <c r="E192" i="7"/>
  <c r="E191" i="7" s="1"/>
  <c r="E190" i="7" s="1"/>
  <c r="E188" i="7" s="1"/>
  <c r="E204" i="7"/>
  <c r="E203" i="7" s="1"/>
  <c r="E202" i="7" s="1"/>
  <c r="E200" i="7" s="1"/>
  <c r="F204" i="7"/>
  <c r="F203" i="7" s="1"/>
  <c r="F202" i="7" s="1"/>
  <c r="F200" i="7" s="1"/>
  <c r="H8" i="1"/>
  <c r="F33" i="11"/>
  <c r="H475" i="7"/>
  <c r="H474" i="7" s="1"/>
  <c r="H473" i="7" s="1"/>
  <c r="H471" i="7"/>
  <c r="H470" i="7" s="1"/>
  <c r="H469" i="7" s="1"/>
  <c r="H465" i="7"/>
  <c r="H463" i="7"/>
  <c r="H458" i="7"/>
  <c r="H457" i="7" s="1"/>
  <c r="H456" i="7" s="1"/>
  <c r="H455" i="7" s="1"/>
  <c r="H452" i="7"/>
  <c r="H450" i="7"/>
  <c r="H445" i="7"/>
  <c r="H443" i="7"/>
  <c r="H436" i="7"/>
  <c r="H432" i="7"/>
  <c r="H430" i="7"/>
  <c r="H426" i="7"/>
  <c r="H424" i="7"/>
  <c r="H422" i="7"/>
  <c r="H416" i="7"/>
  <c r="H412" i="7"/>
  <c r="H410" i="7"/>
  <c r="H406" i="7"/>
  <c r="H404" i="7"/>
  <c r="H402" i="7"/>
  <c r="H392" i="7"/>
  <c r="H390" i="7"/>
  <c r="H387" i="7"/>
  <c r="H381" i="7"/>
  <c r="H380" i="7" s="1"/>
  <c r="H379" i="7" s="1"/>
  <c r="H376" i="7"/>
  <c r="H374" i="7"/>
  <c r="H370" i="7"/>
  <c r="H368" i="7"/>
  <c r="H366" i="7"/>
  <c r="H360" i="7"/>
  <c r="H350" i="7"/>
  <c r="H343" i="7"/>
  <c r="H340" i="7"/>
  <c r="H335" i="7"/>
  <c r="H334" i="7" s="1"/>
  <c r="H333" i="7" s="1"/>
  <c r="H326" i="7"/>
  <c r="H325" i="7" s="1"/>
  <c r="H324" i="7" s="1"/>
  <c r="H319" i="7"/>
  <c r="H313" i="7"/>
  <c r="H303" i="7"/>
  <c r="H296" i="7"/>
  <c r="H291" i="7"/>
  <c r="H286" i="7"/>
  <c r="H283" i="7"/>
  <c r="H278" i="7"/>
  <c r="H277" i="7" s="1"/>
  <c r="H271" i="7"/>
  <c r="H261" i="7"/>
  <c r="H254" i="7"/>
  <c r="H250" i="7"/>
  <c r="G237" i="7"/>
  <c r="G236" i="7" s="1"/>
  <c r="G235" i="7" s="1"/>
  <c r="G234" i="7" s="1"/>
  <c r="H237" i="7"/>
  <c r="H236" i="7" s="1"/>
  <c r="H235" i="7" s="1"/>
  <c r="H234" i="7" s="1"/>
  <c r="F232" i="7"/>
  <c r="F231" i="7" s="1"/>
  <c r="F230" i="7" s="1"/>
  <c r="F229" i="7" s="1"/>
  <c r="E232" i="7"/>
  <c r="E231" i="7" s="1"/>
  <c r="E230" i="7" s="1"/>
  <c r="E229" i="7" s="1"/>
  <c r="H243" i="7"/>
  <c r="H242" i="7" s="1"/>
  <c r="H241" i="7" s="1"/>
  <c r="H239" i="7" s="1"/>
  <c r="H232" i="7"/>
  <c r="H231" i="7" s="1"/>
  <c r="H230" i="7" s="1"/>
  <c r="H229" i="7" s="1"/>
  <c r="H223" i="7"/>
  <c r="H222" i="7" s="1"/>
  <c r="H221" i="7" s="1"/>
  <c r="H219" i="7" s="1"/>
  <c r="H216" i="7"/>
  <c r="H215" i="7" s="1"/>
  <c r="H214" i="7" s="1"/>
  <c r="H213" i="7" s="1"/>
  <c r="H209" i="7"/>
  <c r="H206" i="7"/>
  <c r="H204" i="7"/>
  <c r="H203" i="7" s="1"/>
  <c r="H202" i="7" s="1"/>
  <c r="H200" i="7" s="1"/>
  <c r="H186" i="7"/>
  <c r="H185" i="7" s="1"/>
  <c r="H184" i="7" s="1"/>
  <c r="H182" i="7" s="1"/>
  <c r="H179" i="7"/>
  <c r="H178" i="7" s="1"/>
  <c r="H175" i="7"/>
  <c r="H173" i="7"/>
  <c r="H171" i="7"/>
  <c r="H165" i="7"/>
  <c r="H164" i="7" s="1"/>
  <c r="H161" i="7"/>
  <c r="H159" i="7"/>
  <c r="H157" i="7"/>
  <c r="H150" i="7"/>
  <c r="H149" i="7" s="1"/>
  <c r="H146" i="7"/>
  <c r="H144" i="7"/>
  <c r="H142" i="7"/>
  <c r="H136" i="7"/>
  <c r="H135" i="7" s="1"/>
  <c r="H132" i="7"/>
  <c r="H130" i="7"/>
  <c r="H128" i="7"/>
  <c r="F128" i="7"/>
  <c r="F130" i="7"/>
  <c r="H121" i="7"/>
  <c r="H120" i="7" s="1"/>
  <c r="G117" i="7"/>
  <c r="H117" i="7"/>
  <c r="G115" i="7"/>
  <c r="H115" i="7"/>
  <c r="G113" i="7"/>
  <c r="H113" i="7"/>
  <c r="G107" i="7"/>
  <c r="G106" i="7" s="1"/>
  <c r="H107" i="7"/>
  <c r="H106" i="7" s="1"/>
  <c r="G103" i="7"/>
  <c r="H103" i="7"/>
  <c r="G101" i="7"/>
  <c r="H101" i="7"/>
  <c r="G99" i="7"/>
  <c r="H99" i="7"/>
  <c r="G92" i="7"/>
  <c r="G91" i="7" s="1"/>
  <c r="H92" i="7"/>
  <c r="H91" i="7" s="1"/>
  <c r="G88" i="7"/>
  <c r="H88" i="7"/>
  <c r="G86" i="7"/>
  <c r="H86" i="7"/>
  <c r="G84" i="7"/>
  <c r="H84" i="7"/>
  <c r="G78" i="7"/>
  <c r="G77" i="7" s="1"/>
  <c r="H78" i="7"/>
  <c r="H77" i="7" s="1"/>
  <c r="G74" i="7"/>
  <c r="H74" i="7"/>
  <c r="G72" i="7"/>
  <c r="H72" i="7"/>
  <c r="G70" i="7"/>
  <c r="H70" i="7"/>
  <c r="G59" i="7"/>
  <c r="G58" i="7" s="1"/>
  <c r="G57" i="7" s="1"/>
  <c r="G54" i="7" s="1"/>
  <c r="H59" i="7"/>
  <c r="H58" i="7" s="1"/>
  <c r="H57" i="7" s="1"/>
  <c r="H54" i="7" s="1"/>
  <c r="G51" i="7"/>
  <c r="H51" i="7"/>
  <c r="G49" i="7"/>
  <c r="H49" i="7"/>
  <c r="G43" i="7"/>
  <c r="G42" i="7" s="1"/>
  <c r="H43" i="7"/>
  <c r="H42" i="7" s="1"/>
  <c r="G31" i="7"/>
  <c r="H31" i="7"/>
  <c r="G22" i="7"/>
  <c r="H22" i="7"/>
  <c r="G17" i="7"/>
  <c r="H17" i="7"/>
  <c r="G13" i="7"/>
  <c r="H13" i="7"/>
  <c r="E25" i="3"/>
  <c r="E11" i="3"/>
  <c r="F27" i="11"/>
  <c r="F26" i="11" s="1"/>
  <c r="F13" i="11"/>
  <c r="F12" i="11" s="1"/>
  <c r="H11" i="1"/>
  <c r="M267" i="7"/>
  <c r="G8" i="1"/>
  <c r="F223" i="7"/>
  <c r="F222" i="7" s="1"/>
  <c r="F221" i="7" s="1"/>
  <c r="F219" i="7" s="1"/>
  <c r="F335" i="7"/>
  <c r="F334" i="7" s="1"/>
  <c r="F333" i="7" s="1"/>
  <c r="E335" i="7"/>
  <c r="E334" i="7" s="1"/>
  <c r="E333" i="7" s="1"/>
  <c r="F326" i="7"/>
  <c r="F325" i="7" s="1"/>
  <c r="E326" i="7"/>
  <c r="E325" i="7" s="1"/>
  <c r="E324" i="7" s="1"/>
  <c r="E340" i="7"/>
  <c r="F340" i="7"/>
  <c r="F8" i="1"/>
  <c r="H449" i="7" l="1"/>
  <c r="H448" i="7" s="1"/>
  <c r="H462" i="7"/>
  <c r="H461" i="7" s="1"/>
  <c r="H460" i="7" s="1"/>
  <c r="H386" i="7"/>
  <c r="H383" i="7" s="1"/>
  <c r="H14" i="1"/>
  <c r="H401" i="7"/>
  <c r="H442" i="7"/>
  <c r="H441" i="7" s="1"/>
  <c r="H467" i="7"/>
  <c r="H429" i="7"/>
  <c r="H421" i="7"/>
  <c r="H409" i="7"/>
  <c r="H385" i="7"/>
  <c r="H373" i="7"/>
  <c r="H365" i="7"/>
  <c r="H339" i="7"/>
  <c r="H338" i="7" s="1"/>
  <c r="H290" i="7"/>
  <c r="H289" i="7" s="1"/>
  <c r="H282" i="7"/>
  <c r="H281" i="7" s="1"/>
  <c r="H249" i="7"/>
  <c r="H248" i="7" s="1"/>
  <c r="H170" i="7"/>
  <c r="H169" i="7" s="1"/>
  <c r="H156" i="7"/>
  <c r="H155" i="7" s="1"/>
  <c r="H218" i="7"/>
  <c r="H141" i="7"/>
  <c r="H140" i="7" s="1"/>
  <c r="H127" i="7"/>
  <c r="H126" i="7" s="1"/>
  <c r="H112" i="7"/>
  <c r="H111" i="7" s="1"/>
  <c r="G112" i="7"/>
  <c r="G111" i="7" s="1"/>
  <c r="H98" i="7"/>
  <c r="H97" i="7" s="1"/>
  <c r="G98" i="7"/>
  <c r="G97" i="7" s="1"/>
  <c r="H83" i="7"/>
  <c r="H82" i="7" s="1"/>
  <c r="G83" i="7"/>
  <c r="G82" i="7" s="1"/>
  <c r="H69" i="7"/>
  <c r="H68" i="7" s="1"/>
  <c r="G69" i="7"/>
  <c r="G68" i="7" s="1"/>
  <c r="H48" i="7"/>
  <c r="H47" i="7" s="1"/>
  <c r="H45" i="7" s="1"/>
  <c r="G48" i="7"/>
  <c r="G47" i="7" s="1"/>
  <c r="G45" i="7" s="1"/>
  <c r="G12" i="7"/>
  <c r="G11" i="7" s="1"/>
  <c r="H12" i="7"/>
  <c r="H11" i="7" s="1"/>
  <c r="F360" i="7"/>
  <c r="H439" i="7" l="1"/>
  <c r="H400" i="7"/>
  <c r="H153" i="7"/>
  <c r="H420" i="7"/>
  <c r="H364" i="7"/>
  <c r="H362" i="7" s="1"/>
  <c r="H245" i="7" s="1"/>
  <c r="H246" i="7"/>
  <c r="H124" i="7"/>
  <c r="G95" i="7"/>
  <c r="H95" i="7"/>
  <c r="G66" i="7"/>
  <c r="H66" i="7"/>
  <c r="H9" i="7"/>
  <c r="H8" i="7" s="1"/>
  <c r="G9" i="7"/>
  <c r="G8" i="7" s="1"/>
  <c r="D25" i="3"/>
  <c r="C25" i="3"/>
  <c r="D11" i="3"/>
  <c r="E360" i="7"/>
  <c r="C11" i="3"/>
  <c r="H398" i="7" l="1"/>
  <c r="G61" i="7"/>
  <c r="G7" i="7" s="1"/>
  <c r="G6" i="7" s="1"/>
  <c r="E27" i="11"/>
  <c r="D27" i="11"/>
  <c r="E33" i="11"/>
  <c r="D33" i="11"/>
  <c r="E13" i="11"/>
  <c r="E12" i="11" s="1"/>
  <c r="D13" i="11"/>
  <c r="D12" i="11" s="1"/>
  <c r="H6" i="7" l="1"/>
  <c r="D26" i="11"/>
  <c r="E26" i="11"/>
  <c r="F179" i="7" l="1"/>
  <c r="F178" i="7" s="1"/>
  <c r="E179" i="7"/>
  <c r="E178" i="7" s="1"/>
  <c r="F175" i="7"/>
  <c r="E175" i="7"/>
  <c r="F173" i="7"/>
  <c r="E173" i="7"/>
  <c r="F171" i="7"/>
  <c r="E171" i="7"/>
  <c r="F165" i="7"/>
  <c r="F164" i="7" s="1"/>
  <c r="E165" i="7"/>
  <c r="E164" i="7" s="1"/>
  <c r="F161" i="7"/>
  <c r="E161" i="7"/>
  <c r="F159" i="7"/>
  <c r="E159" i="7"/>
  <c r="F157" i="7"/>
  <c r="E157" i="7"/>
  <c r="E186" i="7"/>
  <c r="E185" i="7" s="1"/>
  <c r="E184" i="7" s="1"/>
  <c r="E182" i="7" s="1"/>
  <c r="F186" i="7"/>
  <c r="F185" i="7" s="1"/>
  <c r="F184" i="7" s="1"/>
  <c r="F182" i="7" s="1"/>
  <c r="E206" i="7"/>
  <c r="F206" i="7"/>
  <c r="E209" i="7"/>
  <c r="F209" i="7"/>
  <c r="E216" i="7"/>
  <c r="E215" i="7" s="1"/>
  <c r="E214" i="7" s="1"/>
  <c r="E213" i="7" s="1"/>
  <c r="F216" i="7"/>
  <c r="F215" i="7" s="1"/>
  <c r="F214" i="7" s="1"/>
  <c r="F213" i="7" s="1"/>
  <c r="E218" i="7"/>
  <c r="F150" i="7"/>
  <c r="F149" i="7" s="1"/>
  <c r="E150" i="7"/>
  <c r="E149" i="7" s="1"/>
  <c r="F146" i="7"/>
  <c r="E146" i="7"/>
  <c r="F144" i="7"/>
  <c r="E144" i="7"/>
  <c r="F142" i="7"/>
  <c r="E142" i="7"/>
  <c r="F136" i="7"/>
  <c r="F135" i="7" s="1"/>
  <c r="E136" i="7"/>
  <c r="E135" i="7" s="1"/>
  <c r="F132" i="7"/>
  <c r="F127" i="7" s="1"/>
  <c r="E132" i="7"/>
  <c r="E130" i="7"/>
  <c r="E128" i="7"/>
  <c r="F392" i="7"/>
  <c r="G11" i="1"/>
  <c r="G14" i="1" s="1"/>
  <c r="F11" i="1"/>
  <c r="F14" i="1" s="1"/>
  <c r="F303" i="7"/>
  <c r="F254" i="7"/>
  <c r="F250" i="7"/>
  <c r="F126" i="7" l="1"/>
  <c r="F170" i="7"/>
  <c r="F169" i="7" s="1"/>
  <c r="E170" i="7"/>
  <c r="E169" i="7" s="1"/>
  <c r="F156" i="7"/>
  <c r="F155" i="7" s="1"/>
  <c r="E156" i="7"/>
  <c r="E155" i="7" s="1"/>
  <c r="F141" i="7"/>
  <c r="F140" i="7" s="1"/>
  <c r="E127" i="7"/>
  <c r="E126" i="7" s="1"/>
  <c r="E141" i="7"/>
  <c r="E140" i="7" s="1"/>
  <c r="F121" i="7"/>
  <c r="F120" i="7" s="1"/>
  <c r="E121" i="7"/>
  <c r="E120" i="7" s="1"/>
  <c r="F117" i="7"/>
  <c r="E117" i="7"/>
  <c r="F115" i="7"/>
  <c r="E115" i="7"/>
  <c r="F113" i="7"/>
  <c r="E113" i="7"/>
  <c r="F107" i="7"/>
  <c r="F106" i="7" s="1"/>
  <c r="E107" i="7"/>
  <c r="E106" i="7" s="1"/>
  <c r="F103" i="7"/>
  <c r="E103" i="7"/>
  <c r="F101" i="7"/>
  <c r="E101" i="7"/>
  <c r="F99" i="7"/>
  <c r="E99" i="7"/>
  <c r="F92" i="7"/>
  <c r="F91" i="7" s="1"/>
  <c r="E92" i="7"/>
  <c r="E91" i="7" s="1"/>
  <c r="F88" i="7"/>
  <c r="E88" i="7"/>
  <c r="F86" i="7"/>
  <c r="E86" i="7"/>
  <c r="F84" i="7"/>
  <c r="E84" i="7"/>
  <c r="F49" i="7"/>
  <c r="F13" i="7"/>
  <c r="E13" i="7"/>
  <c r="F153" i="7" l="1"/>
  <c r="F124" i="7"/>
  <c r="E153" i="7"/>
  <c r="E124" i="7"/>
  <c r="F98" i="7"/>
  <c r="F97" i="7" s="1"/>
  <c r="E83" i="7"/>
  <c r="E82" i="7" s="1"/>
  <c r="F83" i="7"/>
  <c r="F82" i="7" s="1"/>
  <c r="E98" i="7"/>
  <c r="E97" i="7" s="1"/>
  <c r="E112" i="7"/>
  <c r="E111" i="7" s="1"/>
  <c r="F112" i="7"/>
  <c r="F111" i="7" s="1"/>
  <c r="F475" i="7"/>
  <c r="F474" i="7" s="1"/>
  <c r="F473" i="7" s="1"/>
  <c r="E475" i="7"/>
  <c r="E474" i="7" s="1"/>
  <c r="E473" i="7" s="1"/>
  <c r="F471" i="7"/>
  <c r="F470" i="7" s="1"/>
  <c r="F469" i="7" s="1"/>
  <c r="E471" i="7"/>
  <c r="E470" i="7" s="1"/>
  <c r="E469" i="7" s="1"/>
  <c r="F465" i="7"/>
  <c r="E465" i="7"/>
  <c r="F463" i="7"/>
  <c r="E463" i="7"/>
  <c r="F458" i="7"/>
  <c r="F457" i="7" s="1"/>
  <c r="F456" i="7" s="1"/>
  <c r="F455" i="7" s="1"/>
  <c r="E458" i="7"/>
  <c r="E457" i="7" s="1"/>
  <c r="E456" i="7" s="1"/>
  <c r="E455" i="7" s="1"/>
  <c r="F452" i="7"/>
  <c r="E452" i="7"/>
  <c r="F450" i="7"/>
  <c r="E450" i="7"/>
  <c r="F445" i="7"/>
  <c r="E445" i="7"/>
  <c r="F443" i="7"/>
  <c r="E443" i="7"/>
  <c r="F95" i="7" l="1"/>
  <c r="E95" i="7"/>
  <c r="E449" i="7"/>
  <c r="E448" i="7" s="1"/>
  <c r="E462" i="7"/>
  <c r="E461" i="7" s="1"/>
  <c r="E460" i="7" s="1"/>
  <c r="F462" i="7"/>
  <c r="F461" i="7" s="1"/>
  <c r="F460" i="7" s="1"/>
  <c r="E442" i="7"/>
  <c r="E441" i="7" s="1"/>
  <c r="F442" i="7"/>
  <c r="F441" i="7" s="1"/>
  <c r="F449" i="7"/>
  <c r="F448" i="7" s="1"/>
  <c r="F467" i="7"/>
  <c r="E467" i="7"/>
  <c r="E439" i="7" l="1"/>
  <c r="F439" i="7"/>
  <c r="E291" i="7"/>
  <c r="F291" i="7"/>
  <c r="E250" i="7"/>
  <c r="E254" i="7"/>
  <c r="E261" i="7"/>
  <c r="F261" i="7"/>
  <c r="E271" i="7"/>
  <c r="F271" i="7"/>
  <c r="E278" i="7"/>
  <c r="E277" i="7" s="1"/>
  <c r="F278" i="7"/>
  <c r="F277" i="7" s="1"/>
  <c r="E283" i="7"/>
  <c r="F283" i="7"/>
  <c r="E286" i="7"/>
  <c r="F286" i="7"/>
  <c r="E296" i="7"/>
  <c r="F296" i="7"/>
  <c r="E303" i="7"/>
  <c r="E313" i="7"/>
  <c r="F313" i="7"/>
  <c r="E319" i="7"/>
  <c r="F319" i="7"/>
  <c r="F324" i="7"/>
  <c r="E343" i="7"/>
  <c r="F343" i="7"/>
  <c r="E350" i="7"/>
  <c r="F350" i="7"/>
  <c r="E366" i="7"/>
  <c r="F366" i="7"/>
  <c r="E368" i="7"/>
  <c r="F368" i="7"/>
  <c r="E370" i="7"/>
  <c r="F370" i="7"/>
  <c r="E374" i="7"/>
  <c r="F374" i="7"/>
  <c r="E376" i="7"/>
  <c r="F376" i="7"/>
  <c r="E381" i="7"/>
  <c r="E380" i="7" s="1"/>
  <c r="E379" i="7" s="1"/>
  <c r="F381" i="7"/>
  <c r="F380" i="7" s="1"/>
  <c r="F379" i="7" s="1"/>
  <c r="E387" i="7"/>
  <c r="F387" i="7"/>
  <c r="E390" i="7"/>
  <c r="F390" i="7"/>
  <c r="E392" i="7"/>
  <c r="E402" i="7"/>
  <c r="F402" i="7"/>
  <c r="E404" i="7"/>
  <c r="F404" i="7"/>
  <c r="E406" i="7"/>
  <c r="F406" i="7"/>
  <c r="E410" i="7"/>
  <c r="F410" i="7"/>
  <c r="E412" i="7"/>
  <c r="F412" i="7"/>
  <c r="E416" i="7"/>
  <c r="F416" i="7"/>
  <c r="E422" i="7"/>
  <c r="F422" i="7"/>
  <c r="E424" i="7"/>
  <c r="F424" i="7"/>
  <c r="E426" i="7"/>
  <c r="F426" i="7"/>
  <c r="E430" i="7"/>
  <c r="F430" i="7"/>
  <c r="E432" i="7"/>
  <c r="F432" i="7"/>
  <c r="E436" i="7"/>
  <c r="F436" i="7"/>
  <c r="F339" i="7" l="1"/>
  <c r="F338" i="7" s="1"/>
  <c r="E339" i="7"/>
  <c r="E338" i="7" s="1"/>
  <c r="F290" i="7"/>
  <c r="F289" i="7" s="1"/>
  <c r="E290" i="7"/>
  <c r="E289" i="7" s="1"/>
  <c r="F249" i="7"/>
  <c r="F248" i="7" s="1"/>
  <c r="E282" i="7"/>
  <c r="E281" i="7" s="1"/>
  <c r="E421" i="7"/>
  <c r="F386" i="7"/>
  <c r="F383" i="7" s="1"/>
  <c r="F421" i="7"/>
  <c r="E409" i="7"/>
  <c r="F429" i="7"/>
  <c r="F401" i="7"/>
  <c r="F373" i="7"/>
  <c r="E249" i="7"/>
  <c r="E248" i="7" s="1"/>
  <c r="E365" i="7"/>
  <c r="E429" i="7"/>
  <c r="E401" i="7"/>
  <c r="E373" i="7"/>
  <c r="F282" i="7"/>
  <c r="F281" i="7" s="1"/>
  <c r="E386" i="7"/>
  <c r="E385" i="7" s="1"/>
  <c r="F409" i="7"/>
  <c r="F365" i="7"/>
  <c r="F246" i="7" l="1"/>
  <c r="E246" i="7"/>
  <c r="E420" i="7"/>
  <c r="F420" i="7"/>
  <c r="F364" i="7"/>
  <c r="F362" i="7" s="1"/>
  <c r="E400" i="7"/>
  <c r="F385" i="7"/>
  <c r="E383" i="7"/>
  <c r="F400" i="7"/>
  <c r="E364" i="7"/>
  <c r="E362" i="7" s="1"/>
  <c r="E398" i="7" l="1"/>
  <c r="E245" i="7" s="1"/>
  <c r="F398" i="7"/>
  <c r="F245" i="7" s="1"/>
  <c r="E223" i="7" l="1"/>
  <c r="E222" i="7" s="1"/>
  <c r="E221" i="7" s="1"/>
  <c r="F237" i="7"/>
  <c r="F236" i="7" s="1"/>
  <c r="F235" i="7" s="1"/>
  <c r="F234" i="7" s="1"/>
  <c r="F218" i="7" s="1"/>
  <c r="E237" i="7"/>
  <c r="E236" i="7" s="1"/>
  <c r="E235" i="7" s="1"/>
  <c r="E234" i="7" s="1"/>
  <c r="E59" i="7"/>
  <c r="E58" i="7" s="1"/>
  <c r="E57" i="7" s="1"/>
  <c r="E54" i="7" s="1"/>
  <c r="F59" i="7"/>
  <c r="F58" i="7" s="1"/>
  <c r="F57" i="7" s="1"/>
  <c r="F54" i="7" s="1"/>
  <c r="F243" i="7" l="1"/>
  <c r="F242" i="7" s="1"/>
  <c r="F241" i="7" s="1"/>
  <c r="F239" i="7" s="1"/>
  <c r="F78" i="7"/>
  <c r="F77" i="7" s="1"/>
  <c r="F74" i="7"/>
  <c r="F72" i="7"/>
  <c r="F70" i="7"/>
  <c r="F51" i="7"/>
  <c r="F48" i="7" s="1"/>
  <c r="F47" i="7" s="1"/>
  <c r="F45" i="7" s="1"/>
  <c r="F43" i="7"/>
  <c r="F42" i="7" s="1"/>
  <c r="F31" i="7"/>
  <c r="F22" i="7"/>
  <c r="F17" i="7"/>
  <c r="F12" i="7" l="1"/>
  <c r="F11" i="7" s="1"/>
  <c r="F9" i="7" s="1"/>
  <c r="F8" i="7" s="1"/>
  <c r="F69" i="7"/>
  <c r="F68" i="7" s="1"/>
  <c r="F66" i="7" s="1"/>
  <c r="F61" i="7" s="1"/>
  <c r="E243" i="7"/>
  <c r="E242" i="7" s="1"/>
  <c r="E241" i="7" s="1"/>
  <c r="E239" i="7" s="1"/>
  <c r="E78" i="7"/>
  <c r="E77" i="7" s="1"/>
  <c r="E74" i="7"/>
  <c r="E72" i="7"/>
  <c r="E70" i="7"/>
  <c r="E51" i="7"/>
  <c r="E49" i="7"/>
  <c r="E43" i="7"/>
  <c r="E42" i="7" s="1"/>
  <c r="E31" i="7"/>
  <c r="E22" i="7"/>
  <c r="E17" i="7"/>
  <c r="F7" i="7" l="1"/>
  <c r="E48" i="7"/>
  <c r="E69" i="7"/>
  <c r="E12" i="7"/>
  <c r="F6" i="7" l="1"/>
  <c r="E11" i="7"/>
  <c r="E68" i="7"/>
  <c r="E66" i="7" s="1"/>
  <c r="E61" i="7" s="1"/>
  <c r="E47" i="7"/>
  <c r="E45" i="7" l="1"/>
  <c r="E9" i="7" s="1"/>
  <c r="E8" i="7" s="1"/>
  <c r="E7" i="7" l="1"/>
  <c r="E6" i="7" s="1"/>
</calcChain>
</file>

<file path=xl/sharedStrings.xml><?xml version="1.0" encoding="utf-8"?>
<sst xmlns="http://schemas.openxmlformats.org/spreadsheetml/2006/main" count="650" uniqueCount="225">
  <si>
    <t>PRIHODI UKUPNO</t>
  </si>
  <si>
    <t>RASHODI UKUPNO</t>
  </si>
  <si>
    <t>RAZLIKA - VIŠAK / MANJAK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</si>
  <si>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</si>
  <si>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</si>
  <si>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</si>
  <si>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</si>
  <si>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</si>
  <si>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</si>
  <si>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</si>
  <si>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</si>
  <si>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</si>
  <si>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</si>
  <si>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</si>
  <si>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</si>
  <si>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</si>
  <si>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</si>
  <si>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</si>
  <si>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</si>
  <si>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</si>
  <si>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</si>
  <si>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</si>
  <si>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</si>
  <si>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</si>
  <si>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</si>
  <si>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PROGRAM 1001</t>
  </si>
  <si>
    <t>Aktivnost A100001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</si>
  <si>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</si>
  <si>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</si>
  <si>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</si>
  <si>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</si>
  <si>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</si>
  <si>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i ostali materijal</t>
  </si>
  <si>
    <t>Energija</t>
  </si>
  <si>
    <t>Sitni inventar i auto gume</t>
  </si>
  <si>
    <t>službena, radna i zaštitna odjeća i obuća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</si>
  <si>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</si>
  <si>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</si>
  <si>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</si>
  <si>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</si>
  <si>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</si>
  <si>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</si>
  <si>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</si>
  <si>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</si>
  <si>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</si>
  <si>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</si>
  <si>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</si>
  <si>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</si>
  <si>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</si>
  <si>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naknade-provjera diploma</t>
  </si>
  <si>
    <t>Financijski  rashodi</t>
  </si>
  <si>
    <t>Ostali financijski rashodi</t>
  </si>
  <si>
    <t>Bankarske usluge i usluge platnog prometa</t>
  </si>
  <si>
    <t>Aktivnost A100002</t>
  </si>
  <si>
    <t>MINIMALNI STANDARD U OSNOVNOM ŠKOLSTVU - MATERIJALNI RASHODI</t>
  </si>
  <si>
    <t>TEKUĆE I INVESTICIJSKO ODRŽAVANJE- 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</si>
  <si>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</si>
  <si>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</si>
  <si>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</si>
  <si>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</si>
  <si>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Program 1001</t>
  </si>
  <si>
    <t>POJAČANI STANDARD U ŠKOLSTVU</t>
  </si>
  <si>
    <t>Tekući projekt T100002</t>
  </si>
  <si>
    <t>Materijal i sirovine</t>
  </si>
  <si>
    <t>Plaće za redovan rad</t>
  </si>
  <si>
    <t>Ostali rashodi za zaposlene</t>
  </si>
  <si>
    <t>Doprinosi na plaće</t>
  </si>
  <si>
    <t>Tekući projekt T100041</t>
  </si>
  <si>
    <t>NOVA ŠKOLSKA SHEMA VOĆA I POVRĆA TE MLIJEKA I MLIJEČNIH PROIZVODA</t>
  </si>
  <si>
    <t>Naknade građanima i kućanstvima na temelju osiguranja i druge naknade</t>
  </si>
  <si>
    <t>Ostale naknade građanima i kućanstvima iz proračuna</t>
  </si>
  <si>
    <t>Naknade građanima i kućanstvima iz EU sredstava - Školska shema I Medni dan</t>
  </si>
  <si>
    <t>Tekući projekt T100011</t>
  </si>
  <si>
    <t xml:space="preserve">KAPITALNO ULAGANJE </t>
  </si>
  <si>
    <t>OPREMA ŠKOLA</t>
  </si>
  <si>
    <t xml:space="preserve">DODATNA ULAGANJA </t>
  </si>
  <si>
    <t>Rashodi za dodatna ulaganja na nefinancijskoj imovini</t>
  </si>
  <si>
    <t>Dodatna ulaganja na građevinskim objektima</t>
  </si>
  <si>
    <t>Program 1003</t>
  </si>
  <si>
    <t>TEKUĆE I INVESTICIJSKO ODRŽAVANJE U ŠKOLSTVO</t>
  </si>
  <si>
    <t>Službena, radna i zaštitna odjeća i obuća</t>
  </si>
  <si>
    <t>Članarine</t>
  </si>
  <si>
    <t>Pristojbe i naknade-nezap.invalida</t>
  </si>
  <si>
    <t>Troškovi sudskih postupaka</t>
  </si>
  <si>
    <t>Financijski rashodi</t>
  </si>
  <si>
    <t>Bankarske usluge i usluge platnog prom.</t>
  </si>
  <si>
    <t>Zatezne kamate</t>
  </si>
  <si>
    <t>ADMINISTRATIVNO, TEHNIČKO I STRUČNO OSOBLJE</t>
  </si>
  <si>
    <t>Plaće (bruto)</t>
  </si>
  <si>
    <t>Doprinos za obvezno zdravstveno osiguranje</t>
  </si>
  <si>
    <t>Doprinos za obvezno zdravstveno osiguranje u slučaju nezaposlenosti - tužbe</t>
  </si>
  <si>
    <t>Pristojbe i naknade</t>
  </si>
  <si>
    <t>ŠKOLSKA KUHINJA</t>
  </si>
  <si>
    <t>Materijal za tekuće i investicijsko održavanje</t>
  </si>
  <si>
    <t>Uredska oprema i namještaj</t>
  </si>
  <si>
    <t>Tekući projekt T10006</t>
  </si>
  <si>
    <t>PRODUŽENI BORAVAK</t>
  </si>
  <si>
    <t>Uredski materijal i ost. Materijal</t>
  </si>
  <si>
    <t>Tekući projekt T100012</t>
  </si>
  <si>
    <t>Rashodi za nefinancijsku imovinu</t>
  </si>
  <si>
    <t>Rashodi za nabavu proizvodne dugotrajne imovine</t>
  </si>
  <si>
    <t>Postrojenje i oprema</t>
  </si>
  <si>
    <t>Knjige, umjetnička djela i ostale izložbene vrijednosti</t>
  </si>
  <si>
    <t>Knjige</t>
  </si>
  <si>
    <t>Tekući projekt T100013</t>
  </si>
  <si>
    <t>DODATNA ULAGANJA</t>
  </si>
  <si>
    <t>TEKUĆE I INVESTICIJSKO ODRŽAVANJE</t>
  </si>
  <si>
    <t>Materijal za tekuće i inv.održavanje</t>
  </si>
  <si>
    <t>Usluge tekućeg i investicijs.održavanja</t>
  </si>
  <si>
    <t>Tekući projekt T100020</t>
  </si>
  <si>
    <t>NABAVA UDŽBENIKA</t>
  </si>
  <si>
    <t>Naknada građanima i kućanstvima na temelju osiguranja i druge naknade</t>
  </si>
  <si>
    <t>Ostale naknade građanima i kućanstvima u naravi</t>
  </si>
  <si>
    <t>Knjige-UDŽBENICI NISU RADNI</t>
  </si>
  <si>
    <t>Naknada za prijevoz, rad nat. i odvojeni život</t>
  </si>
  <si>
    <t>Rashodi za nabavu proizved. dugotrajne imovine</t>
  </si>
  <si>
    <t>Doprinos za obvezno zdravst. osiguranje u slučaju nezap.i - tužbe</t>
  </si>
  <si>
    <t>službena putovanja</t>
  </si>
  <si>
    <t>intelektulane usluge</t>
  </si>
  <si>
    <t>Naknada za prijevoz, rad na terenu i odv. život</t>
  </si>
  <si>
    <t>opći prihodi i primici</t>
  </si>
  <si>
    <t>Ministarstvo poljoprivrede</t>
  </si>
  <si>
    <t>Tekući projekt K100113</t>
  </si>
  <si>
    <t>LUKA IZGRADNJA OSNOVNE ŠKOLE</t>
  </si>
  <si>
    <t>OPĆI PRIHODI I PRIMICI</t>
  </si>
  <si>
    <t>Građevinski objekti</t>
  </si>
  <si>
    <t>Poslovni objekti</t>
  </si>
  <si>
    <t>Izvor financiranja 5.Đ</t>
  </si>
  <si>
    <t>vlastiti prihodi</t>
  </si>
  <si>
    <t>Izvor financiranja 3.3.</t>
  </si>
  <si>
    <t>Knjige umjetnička djela i ostale izlož. Vrijednosti</t>
  </si>
  <si>
    <t>pomoći oš</t>
  </si>
  <si>
    <t>Izvor financiranja 5.K.</t>
  </si>
  <si>
    <t>donacije oš</t>
  </si>
  <si>
    <t>Izvor financiranja 4.L.</t>
  </si>
  <si>
    <t>Prihod za posebne namjene</t>
  </si>
  <si>
    <t>izvor financiranja: 5.K.</t>
  </si>
  <si>
    <t>izvor financiranja: 6.3.</t>
  </si>
  <si>
    <t>izvori financiranja 5.K.</t>
  </si>
  <si>
    <t>izvor financiranja:6.3.</t>
  </si>
  <si>
    <t>Uredski materijal i ost. Materijalni rashodi</t>
  </si>
  <si>
    <t>izvor financiranja: 4.L.</t>
  </si>
  <si>
    <t>izvor financiranja : 5.K.</t>
  </si>
  <si>
    <t>Tekući projekt T100055</t>
  </si>
  <si>
    <t>Prsten potpore VI</t>
  </si>
  <si>
    <t>5.K</t>
  </si>
  <si>
    <t xml:space="preserve"> pomoći oš</t>
  </si>
  <si>
    <t>Prihod od imovine</t>
  </si>
  <si>
    <t>Prihod od upravnih i 
administrativnih pristojbi</t>
  </si>
  <si>
    <t>4.L</t>
  </si>
  <si>
    <t>3.3.</t>
  </si>
  <si>
    <t>Prihod od prodaje proizvoda 
i pruženih usluga i donacije</t>
  </si>
  <si>
    <t>6.3.</t>
  </si>
  <si>
    <t>donacije</t>
  </si>
  <si>
    <t>5.Đ.</t>
  </si>
  <si>
    <t>eur</t>
  </si>
  <si>
    <t>Naknade građanima i kućanstvima
 na temelju osiguranja i drugih akata</t>
  </si>
  <si>
    <t>ŠKOLSKA ŠPORTSKA DRUŠTVA</t>
  </si>
  <si>
    <t>Tekući projekt T100026</t>
  </si>
  <si>
    <t>Izvor financiranja: 5.K.</t>
  </si>
  <si>
    <t>E-TEHNIČAR</t>
  </si>
  <si>
    <t>Tekući projekt T100003</t>
  </si>
  <si>
    <t>Izvor financiranja 1.1.</t>
  </si>
  <si>
    <t>izvor financiranja 1.1.</t>
  </si>
  <si>
    <t>Izvor financiranja: 1.1.</t>
  </si>
  <si>
    <t>1.1.</t>
  </si>
  <si>
    <t>UKUPNO</t>
  </si>
  <si>
    <t>Postrojenja i oprema</t>
  </si>
  <si>
    <t>Glazbeni instrumenti i oprema</t>
  </si>
  <si>
    <t>energija</t>
  </si>
  <si>
    <t>Ostale tekuće donacije</t>
  </si>
  <si>
    <t>Ostale tekuće donacije - higijenski ulošci minist</t>
  </si>
  <si>
    <t>naknade za prijevoz na i s posla</t>
  </si>
  <si>
    <t>Izvor financiranja: 5.T.</t>
  </si>
  <si>
    <t>Min.znan.obrazo. I sporta ESF III</t>
  </si>
  <si>
    <t>PROGRAM OSNOVNIH ŠKOLA IZVAN 
ŽUPANIJSKOG PRORAČUNA</t>
  </si>
  <si>
    <t>Program 1002</t>
  </si>
  <si>
    <t>Tekući projekt T100001</t>
  </si>
  <si>
    <t>OPREMA ŠKOLE</t>
  </si>
  <si>
    <t>uredska oprema i namještaj</t>
  </si>
  <si>
    <t>komunikacijska oprema</t>
  </si>
  <si>
    <t>sportska i glazbena oprema</t>
  </si>
  <si>
    <t>Uređaji, strojevi i oprema za ostale namjene</t>
  </si>
  <si>
    <t>uređaji strojevi i oprema za ostale namjene</t>
  </si>
  <si>
    <t>ŽUPANIJA</t>
  </si>
  <si>
    <t>Prsten potpore VII</t>
  </si>
  <si>
    <t>Proračun za 2024.</t>
  </si>
  <si>
    <t>6 PRIHODI POSLOVANJA</t>
  </si>
  <si>
    <t>7 PRIHODI OD PRODAJE NEFINANCIJSKE IMOVINE</t>
  </si>
  <si>
    <t>3 RASHODI  POSLOVANJA</t>
  </si>
  <si>
    <t>4 RASHODI ZA NABAVU NEFINANCIJSKE IMOVINE</t>
  </si>
  <si>
    <t>Plan za 2024.</t>
  </si>
  <si>
    <t>Prsten potpore VIII</t>
  </si>
  <si>
    <t>Prsten potpore IX</t>
  </si>
  <si>
    <t>PLAN ZA 2024.</t>
  </si>
  <si>
    <t>PRIHODI POSLOVANJA PREMA EKONOMSKOJ KLASIFIKACIJI</t>
  </si>
  <si>
    <t>RASHODI POSLOVANJA PREMA EKONOMSKOJ KLASIFIKACIJI</t>
  </si>
  <si>
    <t>Ostali rashodi</t>
  </si>
  <si>
    <t>5.T</t>
  </si>
  <si>
    <t>Minis. znan. obraz. i sporta ESF</t>
  </si>
  <si>
    <t>Tekući projekt T100058</t>
  </si>
  <si>
    <t>Tekući projekt T1000??</t>
  </si>
  <si>
    <t>PRIHODI POSLOVANJA PREMA IZVORIMA FINANCIRANJA</t>
  </si>
  <si>
    <t>RASHODI POSLOVANJA PREMA IZVORIMA FINANCIRANJA</t>
  </si>
  <si>
    <t>REBALANS I. 2024.</t>
  </si>
  <si>
    <t>oprema za održavanje i zaštitu</t>
  </si>
  <si>
    <t>REBALANS I.</t>
  </si>
  <si>
    <t>REBALANS I</t>
  </si>
  <si>
    <t>KNJIGE ZA ŠKOLSKU KNJIŽNICU</t>
  </si>
  <si>
    <t>Tekući projekt T100016</t>
  </si>
  <si>
    <t>Knjige za ŠKOLSKU KNJIŽNICU</t>
  </si>
  <si>
    <t>Knjige, umjetnička djela i ostale izložbene djelatnosti</t>
  </si>
  <si>
    <t xml:space="preserve"> REBALANS II. PRORAČUNSKOG KORISNIKA JEDINICE LOKALNE I PODRUČNE (REGIONALNE) SAMOUPRAVE 
ZA 2024. </t>
  </si>
  <si>
    <t>REBALANS II.</t>
  </si>
  <si>
    <t xml:space="preserve">REBALANS II. PRORAČUNSKOG KORISNIKA JEDINICE LOKALNE I PODRUČNE (REGIONALNE) SAMOUPRAVE 
ZA 2024. </t>
  </si>
  <si>
    <t>REBALANS II</t>
  </si>
  <si>
    <t>REBALANS II. 2024.</t>
  </si>
  <si>
    <t>Rashodi za dodatna ulaganja na građevinskim objektima</t>
  </si>
  <si>
    <t>Tekući projekt T100006</t>
  </si>
  <si>
    <t>OSTALE IZVANŠKOLSKE AKTIVNOSTI</t>
  </si>
  <si>
    <t>Tekući projekt T100040</t>
  </si>
  <si>
    <t>STRUČNO USAVRŠAVANJE DJELATNIKA U ŠKOLSTVU</t>
  </si>
  <si>
    <t>%</t>
  </si>
  <si>
    <t>REBALANS I. I PLAN</t>
  </si>
  <si>
    <t>REBALANS II. I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</si>
</sst>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indexed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4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u/>
      <sz val="14"/>
      <color indexed="8"/>
      <name val="Arial"/>
      <family val="2"/>
      <charset val="238"/>
    </font>
    <font>
      <b/>
      <u/>
      <sz val="13"/>
      <color indexed="8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56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20" fillId="0" borderId="2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left" vertical="center" wrapText="1" readingOrder="1"/>
    </xf>
    <xf numFmtId="0" fontId="6" fillId="5" borderId="4" xfId="0" applyFont="1" applyFill="1" applyBorder="1" applyAlignment="1">
      <alignment horizontal="left" vertical="center" wrapText="1"/>
    </xf>
    <xf numFmtId="0" fontId="0" fillId="5" borderId="0" xfId="0" applyFill="1"/>
    <xf numFmtId="0" fontId="6" fillId="7" borderId="4" xfId="0" applyFont="1" applyFill="1" applyBorder="1" applyAlignment="1">
      <alignment horizontal="left" vertical="center" wrapText="1"/>
    </xf>
    <xf numFmtId="0" fontId="0" fillId="7" borderId="0" xfId="0" applyFill="1"/>
    <xf numFmtId="0" fontId="3" fillId="8" borderId="1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6" fillId="8" borderId="3" xfId="0" applyFont="1" applyFill="1" applyBorder="1" applyAlignment="1">
      <alignment wrapText="1"/>
    </xf>
    <xf numFmtId="0" fontId="0" fillId="8" borderId="0" xfId="0" applyFill="1"/>
    <xf numFmtId="0" fontId="3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left" vertical="center" wrapText="1" indent="1"/>
    </xf>
    <xf numFmtId="0" fontId="6" fillId="7" borderId="3" xfId="0" applyFont="1" applyFill="1" applyBorder="1" applyAlignment="1">
      <alignment wrapText="1"/>
    </xf>
    <xf numFmtId="0" fontId="6" fillId="8" borderId="1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0" fillId="9" borderId="0" xfId="0" applyFill="1"/>
    <xf numFmtId="0" fontId="6" fillId="9" borderId="3" xfId="0" applyFont="1" applyFill="1" applyBorder="1" applyAlignment="1">
      <alignment wrapText="1"/>
    </xf>
    <xf numFmtId="0" fontId="6" fillId="9" borderId="4" xfId="0" applyFont="1" applyFill="1" applyBorder="1" applyAlignment="1">
      <alignment wrapText="1"/>
    </xf>
    <xf numFmtId="0" fontId="6" fillId="10" borderId="4" xfId="0" applyFont="1" applyFill="1" applyBorder="1" applyAlignment="1">
      <alignment horizontal="left" vertical="center" wrapText="1"/>
    </xf>
    <xf numFmtId="0" fontId="0" fillId="10" borderId="0" xfId="0" applyFill="1"/>
    <xf numFmtId="0" fontId="6" fillId="11" borderId="1" xfId="0" applyFont="1" applyFill="1" applyBorder="1" applyAlignment="1">
      <alignment vertical="center"/>
    </xf>
    <xf numFmtId="0" fontId="6" fillId="11" borderId="2" xfId="0" applyFont="1" applyFill="1" applyBorder="1" applyAlignment="1">
      <alignment horizontal="left" vertical="center" wrapText="1" indent="1"/>
    </xf>
    <xf numFmtId="0" fontId="6" fillId="11" borderId="4" xfId="0" applyFont="1" applyFill="1" applyBorder="1" applyAlignment="1">
      <alignment horizontal="left" vertical="center" wrapText="1" indent="1"/>
    </xf>
    <xf numFmtId="0" fontId="6" fillId="11" borderId="4" xfId="0" applyFont="1" applyFill="1" applyBorder="1" applyAlignment="1">
      <alignment wrapText="1"/>
    </xf>
    <xf numFmtId="0" fontId="0" fillId="11" borderId="0" xfId="0" applyFill="1"/>
    <xf numFmtId="0" fontId="0" fillId="12" borderId="0" xfId="0" applyFill="1"/>
    <xf numFmtId="0" fontId="3" fillId="5" borderId="1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wrapText="1"/>
    </xf>
    <xf numFmtId="0" fontId="6" fillId="14" borderId="4" xfId="0" applyFont="1" applyFill="1" applyBorder="1" applyAlignment="1">
      <alignment horizontal="left" vertical="center" wrapText="1"/>
    </xf>
    <xf numFmtId="0" fontId="0" fillId="14" borderId="0" xfId="0" applyFill="1"/>
    <xf numFmtId="0" fontId="3" fillId="8" borderId="2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wrapText="1"/>
    </xf>
    <xf numFmtId="0" fontId="3" fillId="14" borderId="1" xfId="0" applyFont="1" applyFill="1" applyBorder="1" applyAlignment="1">
      <alignment horizontal="left" vertical="center" wrapText="1" indent="1"/>
    </xf>
    <xf numFmtId="0" fontId="6" fillId="14" borderId="2" xfId="0" applyFont="1" applyFill="1" applyBorder="1" applyAlignment="1">
      <alignment horizontal="left" vertical="center" wrapText="1" indent="1"/>
    </xf>
    <xf numFmtId="0" fontId="3" fillId="14" borderId="4" xfId="0" applyFont="1" applyFill="1" applyBorder="1" applyAlignment="1">
      <alignment horizontal="left" vertical="center" wrapText="1" indent="1"/>
    </xf>
    <xf numFmtId="0" fontId="6" fillId="14" borderId="4" xfId="0" applyFont="1" applyFill="1" applyBorder="1" applyAlignment="1">
      <alignment wrapText="1"/>
    </xf>
    <xf numFmtId="0" fontId="6" fillId="14" borderId="4" xfId="0" applyFont="1" applyFill="1" applyBorder="1" applyAlignment="1">
      <alignment horizontal="left" vertical="center" wrapText="1" indent="1"/>
    </xf>
    <xf numFmtId="0" fontId="6" fillId="14" borderId="3" xfId="0" applyFont="1" applyFill="1" applyBorder="1" applyAlignment="1">
      <alignment wrapText="1"/>
    </xf>
    <xf numFmtId="0" fontId="6" fillId="14" borderId="2" xfId="0" applyFont="1" applyFill="1" applyBorder="1" applyAlignment="1">
      <alignment horizontal="center" wrapText="1"/>
    </xf>
    <xf numFmtId="0" fontId="6" fillId="14" borderId="1" xfId="0" applyFont="1" applyFill="1" applyBorder="1" applyAlignment="1">
      <alignment horizontal="left" vertical="center" wrapText="1" indent="1"/>
    </xf>
    <xf numFmtId="0" fontId="3" fillId="14" borderId="2" xfId="0" applyFont="1" applyFill="1" applyBorder="1" applyAlignment="1">
      <alignment horizontal="left" vertical="center" wrapText="1" indent="1"/>
    </xf>
    <xf numFmtId="0" fontId="21" fillId="14" borderId="2" xfId="1" applyFont="1" applyFill="1" applyBorder="1" applyAlignment="1">
      <alignment horizontal="center" vertical="center" wrapText="1"/>
    </xf>
    <xf numFmtId="0" fontId="21" fillId="14" borderId="4" xfId="1" applyFont="1" applyFill="1" applyBorder="1" applyAlignment="1">
      <alignment horizontal="left" vertical="center" wrapText="1" readingOrder="1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2" xfId="0" applyFont="1" applyFill="1" applyBorder="1" applyAlignment="1">
      <alignment horizontal="left" vertical="center" wrapText="1" indent="1"/>
    </xf>
    <xf numFmtId="0" fontId="8" fillId="14" borderId="4" xfId="0" applyFont="1" applyFill="1" applyBorder="1" applyAlignment="1">
      <alignment horizontal="left" vertical="center" wrapText="1" indent="1"/>
    </xf>
    <xf numFmtId="0" fontId="8" fillId="14" borderId="4" xfId="0" applyFont="1" applyFill="1" applyBorder="1" applyAlignment="1">
      <alignment horizontal="left" vertical="center" wrapText="1"/>
    </xf>
    <xf numFmtId="0" fontId="24" fillId="14" borderId="0" xfId="0" applyFont="1" applyFill="1"/>
    <xf numFmtId="0" fontId="10" fillId="6" borderId="4" xfId="0" applyFont="1" applyFill="1" applyBorder="1" applyAlignment="1">
      <alignment horizontal="left" vertical="center" wrapText="1"/>
    </xf>
    <xf numFmtId="0" fontId="24" fillId="6" borderId="0" xfId="0" applyFont="1" applyFill="1"/>
    <xf numFmtId="0" fontId="6" fillId="2" borderId="4" xfId="0" applyFont="1" applyFill="1" applyBorder="1" applyAlignment="1">
      <alignment wrapText="1"/>
    </xf>
    <xf numFmtId="0" fontId="0" fillId="2" borderId="0" xfId="0" applyFill="1"/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20" fillId="2" borderId="4" xfId="0" applyFont="1" applyFill="1" applyBorder="1" applyAlignment="1">
      <alignment wrapText="1"/>
    </xf>
    <xf numFmtId="0" fontId="25" fillId="2" borderId="4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17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4" fontId="3" fillId="14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10" borderId="4" xfId="0" applyNumberFormat="1" applyFont="1" applyFill="1" applyBorder="1" applyAlignment="1">
      <alignment horizontal="right"/>
    </xf>
    <xf numFmtId="4" fontId="3" fillId="9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7" borderId="4" xfId="0" applyNumberFormat="1" applyFont="1" applyFill="1" applyBorder="1" applyAlignment="1">
      <alignment horizontal="right"/>
    </xf>
    <xf numFmtId="4" fontId="8" fillId="14" borderId="4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>
      <alignment horizontal="right"/>
    </xf>
    <xf numFmtId="0" fontId="3" fillId="15" borderId="1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wrapText="1"/>
    </xf>
    <xf numFmtId="4" fontId="3" fillId="15" borderId="4" xfId="0" applyNumberFormat="1" applyFont="1" applyFill="1" applyBorder="1" applyAlignment="1">
      <alignment horizontal="right"/>
    </xf>
    <xf numFmtId="0" fontId="0" fillId="15" borderId="0" xfId="0" applyFill="1"/>
    <xf numFmtId="4" fontId="3" fillId="16" borderId="4" xfId="0" applyNumberFormat="1" applyFont="1" applyFill="1" applyBorder="1" applyAlignment="1">
      <alignment horizontal="right"/>
    </xf>
    <xf numFmtId="0" fontId="0" fillId="16" borderId="0" xfId="0" applyFill="1"/>
    <xf numFmtId="0" fontId="3" fillId="14" borderId="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wrapText="1"/>
    </xf>
    <xf numFmtId="0" fontId="3" fillId="16" borderId="1" xfId="0" applyFont="1" applyFill="1" applyBorder="1" applyAlignment="1">
      <alignment horizontal="left" vertical="center" wrapText="1" indent="1"/>
    </xf>
    <xf numFmtId="0" fontId="3" fillId="16" borderId="2" xfId="0" applyFont="1" applyFill="1" applyBorder="1" applyAlignment="1">
      <alignment horizontal="left" vertical="center" wrapText="1" indent="1"/>
    </xf>
    <xf numFmtId="0" fontId="3" fillId="16" borderId="4" xfId="0" applyFont="1" applyFill="1" applyBorder="1" applyAlignment="1">
      <alignment horizontal="left" vertical="center" wrapText="1" indent="1"/>
    </xf>
    <xf numFmtId="0" fontId="6" fillId="16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wrapText="1"/>
    </xf>
    <xf numFmtId="4" fontId="3" fillId="9" borderId="3" xfId="0" applyNumberFormat="1" applyFont="1" applyFill="1" applyBorder="1" applyAlignment="1">
      <alignment horizontal="right"/>
    </xf>
    <xf numFmtId="4" fontId="3" fillId="14" borderId="3" xfId="0" applyNumberFormat="1" applyFont="1" applyFill="1" applyBorder="1" applyAlignment="1">
      <alignment horizontal="right"/>
    </xf>
    <xf numFmtId="4" fontId="8" fillId="6" borderId="3" xfId="0" applyNumberFormat="1" applyFont="1" applyFill="1" applyBorder="1" applyAlignment="1">
      <alignment horizontal="right"/>
    </xf>
    <xf numFmtId="0" fontId="17" fillId="0" borderId="4" xfId="0" applyFont="1" applyBorder="1" applyAlignment="1">
      <alignment horizontal="center" vertical="center" wrapText="1"/>
    </xf>
    <xf numFmtId="0" fontId="6" fillId="1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wrapText="1"/>
    </xf>
    <xf numFmtId="4" fontId="3" fillId="4" borderId="3" xfId="0" applyNumberFormat="1" applyFont="1" applyFill="1" applyBorder="1" applyAlignment="1">
      <alignment horizontal="right"/>
    </xf>
    <xf numFmtId="0" fontId="20" fillId="2" borderId="2" xfId="1" applyFont="1" applyFill="1" applyBorder="1" applyAlignment="1">
      <alignment horizontal="center" vertical="center" wrapText="1"/>
    </xf>
    <xf numFmtId="0" fontId="26" fillId="0" borderId="4" xfId="1" applyFont="1" applyBorder="1" applyAlignment="1">
      <alignment horizontal="left" vertical="center" wrapText="1" readingOrder="1"/>
    </xf>
    <xf numFmtId="4" fontId="3" fillId="2" borderId="3" xfId="2" applyNumberFormat="1" applyFont="1" applyFill="1" applyBorder="1" applyAlignment="1">
      <alignment horizontal="right"/>
    </xf>
    <xf numFmtId="4" fontId="3" fillId="5" borderId="3" xfId="2" applyNumberFormat="1" applyFont="1" applyFill="1" applyBorder="1" applyAlignment="1">
      <alignment horizontal="right"/>
    </xf>
    <xf numFmtId="4" fontId="3" fillId="8" borderId="3" xfId="2" applyNumberFormat="1" applyFont="1" applyFill="1" applyBorder="1" applyAlignment="1">
      <alignment horizontal="right"/>
    </xf>
    <xf numFmtId="4" fontId="3" fillId="14" borderId="3" xfId="2" applyNumberFormat="1" applyFont="1" applyFill="1" applyBorder="1" applyAlignment="1">
      <alignment horizontal="right"/>
    </xf>
    <xf numFmtId="4" fontId="3" fillId="8" borderId="4" xfId="2" applyNumberFormat="1" applyFont="1" applyFill="1" applyBorder="1" applyAlignment="1">
      <alignment horizontal="right"/>
    </xf>
    <xf numFmtId="4" fontId="3" fillId="14" borderId="4" xfId="2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0" fontId="9" fillId="2" borderId="1" xfId="0" quotePrefix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34" fillId="2" borderId="1" xfId="0" quotePrefix="1" applyFont="1" applyFill="1" applyBorder="1" applyAlignment="1">
      <alignment horizontal="left" vertical="center"/>
    </xf>
    <xf numFmtId="0" fontId="29" fillId="2" borderId="3" xfId="0" quotePrefix="1" applyFont="1" applyFill="1" applyBorder="1" applyAlignment="1">
      <alignment horizontal="center" vertical="center"/>
    </xf>
    <xf numFmtId="0" fontId="35" fillId="0" borderId="0" xfId="0" applyFont="1"/>
    <xf numFmtId="0" fontId="29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4" fontId="8" fillId="2" borderId="0" xfId="2" applyNumberFormat="1" applyFont="1" applyFill="1" applyBorder="1" applyAlignment="1">
      <alignment horizontal="right"/>
    </xf>
    <xf numFmtId="0" fontId="24" fillId="2" borderId="0" xfId="0" applyFont="1" applyFill="1"/>
    <xf numFmtId="0" fontId="37" fillId="12" borderId="2" xfId="0" applyFont="1" applyFill="1" applyBorder="1" applyAlignment="1">
      <alignment horizontal="left" vertical="center" indent="1"/>
    </xf>
    <xf numFmtId="0" fontId="37" fillId="12" borderId="2" xfId="0" applyFont="1" applyFill="1" applyBorder="1" applyAlignment="1">
      <alignment horizontal="left" vertical="center" wrapText="1" indent="1"/>
    </xf>
    <xf numFmtId="0" fontId="37" fillId="12" borderId="4" xfId="0" applyFont="1" applyFill="1" applyBorder="1" applyAlignment="1">
      <alignment horizontal="left" vertical="center" wrapText="1" indent="1"/>
    </xf>
    <xf numFmtId="0" fontId="31" fillId="12" borderId="4" xfId="0" applyFont="1" applyFill="1" applyBorder="1" applyAlignment="1">
      <alignment wrapText="1"/>
    </xf>
    <xf numFmtId="4" fontId="37" fillId="12" borderId="4" xfId="0" applyNumberFormat="1" applyFont="1" applyFill="1" applyBorder="1" applyAlignment="1">
      <alignment horizontal="right"/>
    </xf>
    <xf numFmtId="0" fontId="31" fillId="10" borderId="1" xfId="0" applyFont="1" applyFill="1" applyBorder="1" applyAlignment="1">
      <alignment vertical="center"/>
    </xf>
    <xf numFmtId="0" fontId="31" fillId="10" borderId="2" xfId="0" applyFont="1" applyFill="1" applyBorder="1" applyAlignment="1">
      <alignment horizontal="left" vertical="center" wrapText="1" indent="1"/>
    </xf>
    <xf numFmtId="0" fontId="31" fillId="10" borderId="4" xfId="0" applyFont="1" applyFill="1" applyBorder="1" applyAlignment="1">
      <alignment horizontal="left" vertical="center" wrapText="1" indent="1"/>
    </xf>
    <xf numFmtId="0" fontId="31" fillId="10" borderId="4" xfId="0" applyFont="1" applyFill="1" applyBorder="1" applyAlignment="1">
      <alignment wrapText="1"/>
    </xf>
    <xf numFmtId="0" fontId="31" fillId="9" borderId="1" xfId="0" applyFont="1" applyFill="1" applyBorder="1" applyAlignment="1">
      <alignment vertical="center"/>
    </xf>
    <xf numFmtId="0" fontId="31" fillId="9" borderId="2" xfId="0" applyFont="1" applyFill="1" applyBorder="1" applyAlignment="1">
      <alignment horizontal="left" vertical="center" wrapText="1" indent="1"/>
    </xf>
    <xf numFmtId="0" fontId="31" fillId="9" borderId="4" xfId="0" applyFont="1" applyFill="1" applyBorder="1" applyAlignment="1">
      <alignment horizontal="left" vertical="center" wrapText="1" indent="1"/>
    </xf>
    <xf numFmtId="0" fontId="31" fillId="9" borderId="4" xfId="0" applyFont="1" applyFill="1" applyBorder="1" applyAlignment="1">
      <alignment wrapText="1"/>
    </xf>
    <xf numFmtId="0" fontId="31" fillId="11" borderId="1" xfId="0" applyFont="1" applyFill="1" applyBorder="1" applyAlignment="1">
      <alignment vertical="center"/>
    </xf>
    <xf numFmtId="0" fontId="31" fillId="11" borderId="2" xfId="0" applyFont="1" applyFill="1" applyBorder="1" applyAlignment="1">
      <alignment horizontal="left" vertical="center" wrapText="1" indent="1"/>
    </xf>
    <xf numFmtId="0" fontId="31" fillId="11" borderId="4" xfId="0" applyFont="1" applyFill="1" applyBorder="1" applyAlignment="1">
      <alignment horizontal="left" vertical="center" wrapText="1" indent="1"/>
    </xf>
    <xf numFmtId="0" fontId="31" fillId="11" borderId="4" xfId="0" applyFont="1" applyFill="1" applyBorder="1" applyAlignment="1">
      <alignment wrapText="1"/>
    </xf>
    <xf numFmtId="0" fontId="31" fillId="10" borderId="1" xfId="0" applyFont="1" applyFill="1" applyBorder="1" applyAlignment="1">
      <alignment horizontal="left" vertical="center" indent="1"/>
    </xf>
    <xf numFmtId="4" fontId="31" fillId="10" borderId="4" xfId="0" applyNumberFormat="1" applyFont="1" applyFill="1" applyBorder="1" applyAlignment="1">
      <alignment horizontal="right"/>
    </xf>
    <xf numFmtId="0" fontId="37" fillId="11" borderId="2" xfId="0" applyFont="1" applyFill="1" applyBorder="1" applyAlignment="1">
      <alignment horizontal="left" vertical="center" wrapText="1" indent="1"/>
    </xf>
    <xf numFmtId="0" fontId="31" fillId="10" borderId="2" xfId="0" applyFont="1" applyFill="1" applyBorder="1" applyAlignment="1">
      <alignment horizontal="left" vertical="center" indent="1"/>
    </xf>
    <xf numFmtId="4" fontId="37" fillId="10" borderId="4" xfId="0" applyNumberFormat="1" applyFont="1" applyFill="1" applyBorder="1" applyAlignment="1">
      <alignment horizontal="right"/>
    </xf>
    <xf numFmtId="4" fontId="37" fillId="11" borderId="4" xfId="0" applyNumberFormat="1" applyFont="1" applyFill="1" applyBorder="1" applyAlignment="1">
      <alignment horizontal="right"/>
    </xf>
    <xf numFmtId="4" fontId="31" fillId="11" borderId="4" xfId="0" applyNumberFormat="1" applyFont="1" applyFill="1" applyBorder="1" applyAlignment="1">
      <alignment horizontal="right"/>
    </xf>
    <xf numFmtId="0" fontId="39" fillId="11" borderId="2" xfId="1" applyFont="1" applyFill="1" applyBorder="1" applyAlignment="1">
      <alignment horizontal="center" vertical="center" wrapText="1"/>
    </xf>
    <xf numFmtId="0" fontId="39" fillId="11" borderId="4" xfId="1" applyFont="1" applyFill="1" applyBorder="1" applyAlignment="1">
      <alignment horizontal="left" vertical="center" wrapText="1" readingOrder="1"/>
    </xf>
    <xf numFmtId="4" fontId="8" fillId="2" borderId="1" xfId="0" applyNumberFormat="1" applyFont="1" applyFill="1" applyBorder="1" applyAlignment="1">
      <alignment horizontal="right"/>
    </xf>
    <xf numFmtId="4" fontId="29" fillId="2" borderId="0" xfId="2" applyNumberFormat="1" applyFont="1" applyFill="1" applyBorder="1" applyAlignment="1">
      <alignment horizontal="right"/>
    </xf>
    <xf numFmtId="0" fontId="13" fillId="0" borderId="0" xfId="0" applyFont="1"/>
    <xf numFmtId="0" fontId="16" fillId="0" borderId="0" xfId="0" applyFont="1"/>
    <xf numFmtId="0" fontId="41" fillId="0" borderId="0" xfId="0" applyFont="1"/>
    <xf numFmtId="0" fontId="30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13" fillId="0" borderId="1" xfId="0" applyFont="1" applyBorder="1"/>
    <xf numFmtId="0" fontId="36" fillId="0" borderId="0" xfId="0" applyFont="1"/>
    <xf numFmtId="4" fontId="3" fillId="2" borderId="1" xfId="2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4" fontId="44" fillId="2" borderId="0" xfId="2" applyNumberFormat="1" applyFont="1" applyFill="1" applyBorder="1"/>
    <xf numFmtId="0" fontId="45" fillId="2" borderId="0" xfId="0" applyFont="1" applyFill="1"/>
    <xf numFmtId="0" fontId="45" fillId="0" borderId="0" xfId="0" applyFont="1"/>
    <xf numFmtId="0" fontId="2" fillId="17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wrapText="1"/>
    </xf>
    <xf numFmtId="4" fontId="3" fillId="4" borderId="4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right"/>
    </xf>
    <xf numFmtId="4" fontId="3" fillId="18" borderId="1" xfId="2" applyNumberFormat="1" applyFont="1" applyFill="1" applyBorder="1" applyAlignment="1">
      <alignment horizontal="right"/>
    </xf>
    <xf numFmtId="0" fontId="6" fillId="18" borderId="4" xfId="0" applyFont="1" applyFill="1" applyBorder="1" applyAlignment="1">
      <alignment wrapText="1"/>
    </xf>
    <xf numFmtId="4" fontId="6" fillId="1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10" borderId="2" xfId="0" applyNumberFormat="1" applyFont="1" applyFill="1" applyBorder="1" applyAlignment="1">
      <alignment horizontal="right"/>
    </xf>
    <xf numFmtId="4" fontId="3" fillId="5" borderId="2" xfId="0" applyNumberFormat="1" applyFont="1" applyFill="1" applyBorder="1" applyAlignment="1">
      <alignment horizontal="right"/>
    </xf>
    <xf numFmtId="4" fontId="3" fillId="8" borderId="2" xfId="0" applyNumberFormat="1" applyFont="1" applyFill="1" applyBorder="1" applyAlignment="1">
      <alignment horizontal="right"/>
    </xf>
    <xf numFmtId="0" fontId="23" fillId="0" borderId="3" xfId="1" applyFont="1" applyBorder="1" applyAlignment="1">
      <alignment vertical="center" wrapText="1" readingOrder="1"/>
    </xf>
    <xf numFmtId="0" fontId="6" fillId="5" borderId="3" xfId="0" applyFont="1" applyFill="1" applyBorder="1" applyAlignment="1">
      <alignment wrapText="1"/>
    </xf>
    <xf numFmtId="0" fontId="19" fillId="5" borderId="3" xfId="0" applyFont="1" applyFill="1" applyBorder="1" applyAlignment="1">
      <alignment wrapText="1"/>
    </xf>
    <xf numFmtId="0" fontId="21" fillId="5" borderId="2" xfId="1" applyFont="1" applyFill="1" applyBorder="1" applyAlignment="1">
      <alignment horizontal="center" vertical="center" wrapText="1"/>
    </xf>
    <xf numFmtId="0" fontId="21" fillId="5" borderId="4" xfId="1" applyFont="1" applyFill="1" applyBorder="1" applyAlignment="1">
      <alignment horizontal="left" vertical="center" wrapText="1" readingOrder="1"/>
    </xf>
    <xf numFmtId="0" fontId="22" fillId="13" borderId="3" xfId="1" applyFont="1" applyFill="1" applyBorder="1" applyAlignment="1">
      <alignment vertical="center" wrapText="1" readingOrder="1"/>
    </xf>
    <xf numFmtId="0" fontId="19" fillId="5" borderId="2" xfId="0" applyFont="1" applyFill="1" applyBorder="1" applyAlignment="1">
      <alignment horizontal="center" wrapText="1"/>
    </xf>
    <xf numFmtId="0" fontId="21" fillId="5" borderId="3" xfId="1" applyFont="1" applyFill="1" applyBorder="1" applyAlignment="1">
      <alignment horizontal="left" vertical="center" wrapText="1" readingOrder="1"/>
    </xf>
    <xf numFmtId="0" fontId="3" fillId="8" borderId="4" xfId="0" applyFont="1" applyFill="1" applyBorder="1" applyAlignment="1">
      <alignment horizontal="left" vertical="center" wrapText="1"/>
    </xf>
    <xf numFmtId="0" fontId="19" fillId="8" borderId="3" xfId="0" applyFont="1" applyFill="1" applyBorder="1" applyAlignment="1">
      <alignment wrapText="1"/>
    </xf>
    <xf numFmtId="0" fontId="21" fillId="8" borderId="2" xfId="1" applyFont="1" applyFill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left" vertical="center" wrapText="1" readingOrder="1"/>
    </xf>
    <xf numFmtId="0" fontId="22" fillId="8" borderId="3" xfId="1" applyFont="1" applyFill="1" applyBorder="1" applyAlignment="1">
      <alignment vertical="center" wrapText="1" readingOrder="1"/>
    </xf>
    <xf numFmtId="0" fontId="19" fillId="8" borderId="2" xfId="0" applyFont="1" applyFill="1" applyBorder="1" applyAlignment="1">
      <alignment horizontal="center" wrapText="1"/>
    </xf>
    <xf numFmtId="0" fontId="21" fillId="8" borderId="3" xfId="1" applyFont="1" applyFill="1" applyBorder="1" applyAlignment="1">
      <alignment horizontal="left" vertical="center" wrapText="1" readingOrder="1"/>
    </xf>
    <xf numFmtId="0" fontId="19" fillId="14" borderId="2" xfId="0" applyFont="1" applyFill="1" applyBorder="1" applyAlignment="1">
      <alignment horizontal="center" wrapText="1"/>
    </xf>
    <xf numFmtId="0" fontId="19" fillId="14" borderId="3" xfId="0" applyFont="1" applyFill="1" applyBorder="1" applyAlignment="1">
      <alignment wrapText="1"/>
    </xf>
    <xf numFmtId="0" fontId="22" fillId="14" borderId="3" xfId="1" applyFont="1" applyFill="1" applyBorder="1" applyAlignment="1">
      <alignment vertical="center" wrapText="1" readingOrder="1"/>
    </xf>
    <xf numFmtId="0" fontId="26" fillId="2" borderId="4" xfId="0" applyFont="1" applyFill="1" applyBorder="1" applyAlignment="1">
      <alignment horizontal="left" vertical="center" wrapText="1"/>
    </xf>
    <xf numFmtId="0" fontId="26" fillId="2" borderId="4" xfId="1" applyFont="1" applyFill="1" applyBorder="1" applyAlignment="1">
      <alignment horizontal="center" vertical="center" wrapText="1" readingOrder="1"/>
    </xf>
    <xf numFmtId="0" fontId="31" fillId="10" borderId="3" xfId="0" applyFont="1" applyFill="1" applyBorder="1" applyAlignment="1">
      <alignment wrapText="1"/>
    </xf>
    <xf numFmtId="0" fontId="37" fillId="11" borderId="4" xfId="0" applyFont="1" applyFill="1" applyBorder="1" applyAlignment="1">
      <alignment horizontal="left" vertical="center" wrapText="1" indent="1"/>
    </xf>
    <xf numFmtId="0" fontId="31" fillId="11" borderId="3" xfId="0" applyFont="1" applyFill="1" applyBorder="1" applyAlignment="1">
      <alignment wrapText="1"/>
    </xf>
    <xf numFmtId="0" fontId="31" fillId="11" borderId="1" xfId="0" applyFont="1" applyFill="1" applyBorder="1" applyAlignment="1">
      <alignment horizontal="left" vertical="center" indent="1"/>
    </xf>
    <xf numFmtId="0" fontId="38" fillId="11" borderId="2" xfId="1" applyFont="1" applyFill="1" applyBorder="1" applyAlignment="1">
      <alignment horizontal="center" vertical="center" wrapText="1"/>
    </xf>
    <xf numFmtId="4" fontId="3" fillId="14" borderId="2" xfId="0" applyNumberFormat="1" applyFont="1" applyFill="1" applyBorder="1" applyAlignment="1">
      <alignment horizontal="right"/>
    </xf>
    <xf numFmtId="4" fontId="31" fillId="11" borderId="2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4" fontId="6" fillId="10" borderId="3" xfId="0" applyNumberFormat="1" applyFont="1" applyFill="1" applyBorder="1" applyAlignment="1">
      <alignment horizontal="left"/>
    </xf>
    <xf numFmtId="4" fontId="31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wrapText="1"/>
    </xf>
    <xf numFmtId="4" fontId="31" fillId="6" borderId="4" xfId="0" applyNumberFormat="1" applyFont="1" applyFill="1" applyBorder="1" applyAlignment="1">
      <alignment horizontal="right"/>
    </xf>
    <xf numFmtId="0" fontId="0" fillId="6" borderId="0" xfId="0" applyFill="1"/>
    <xf numFmtId="0" fontId="6" fillId="21" borderId="4" xfId="0" applyFont="1" applyFill="1" applyBorder="1" applyAlignment="1">
      <alignment wrapText="1"/>
    </xf>
    <xf numFmtId="4" fontId="31" fillId="21" borderId="4" xfId="0" applyNumberFormat="1" applyFont="1" applyFill="1" applyBorder="1" applyAlignment="1">
      <alignment horizontal="right"/>
    </xf>
    <xf numFmtId="0" fontId="0" fillId="21" borderId="0" xfId="0" applyFill="1"/>
    <xf numFmtId="0" fontId="3" fillId="20" borderId="1" xfId="0" applyFont="1" applyFill="1" applyBorder="1" applyAlignment="1">
      <alignment horizontal="left" vertical="center" wrapText="1" indent="1"/>
    </xf>
    <xf numFmtId="0" fontId="3" fillId="20" borderId="2" xfId="0" applyFont="1" applyFill="1" applyBorder="1" applyAlignment="1">
      <alignment horizontal="left" vertical="center" wrapText="1" indent="1"/>
    </xf>
    <xf numFmtId="0" fontId="3" fillId="20" borderId="4" xfId="0" applyFont="1" applyFill="1" applyBorder="1" applyAlignment="1">
      <alignment horizontal="left" vertical="center" wrapText="1" indent="1"/>
    </xf>
    <xf numFmtId="0" fontId="3" fillId="20" borderId="4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wrapText="1"/>
    </xf>
    <xf numFmtId="0" fontId="3" fillId="14" borderId="3" xfId="0" applyFont="1" applyFill="1" applyBorder="1" applyAlignment="1">
      <alignment wrapText="1"/>
    </xf>
    <xf numFmtId="0" fontId="25" fillId="5" borderId="3" xfId="0" applyFont="1" applyFill="1" applyBorder="1" applyAlignment="1">
      <alignment wrapText="1"/>
    </xf>
    <xf numFmtId="0" fontId="25" fillId="8" borderId="3" xfId="0" applyFont="1" applyFill="1" applyBorder="1" applyAlignment="1">
      <alignment wrapText="1"/>
    </xf>
    <xf numFmtId="0" fontId="25" fillId="14" borderId="3" xfId="0" applyFont="1" applyFill="1" applyBorder="1" applyAlignment="1">
      <alignment wrapText="1"/>
    </xf>
    <xf numFmtId="4" fontId="3" fillId="20" borderId="4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wrapText="1"/>
    </xf>
    <xf numFmtId="0" fontId="8" fillId="3" borderId="2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>
      <alignment horizontal="right"/>
    </xf>
    <xf numFmtId="4" fontId="3" fillId="9" borderId="2" xfId="0" applyNumberFormat="1" applyFont="1" applyFill="1" applyBorder="1" applyAlignment="1">
      <alignment horizontal="right"/>
    </xf>
    <xf numFmtId="4" fontId="3" fillId="7" borderId="2" xfId="0" applyNumberFormat="1" applyFont="1" applyFill="1" applyBorder="1" applyAlignment="1">
      <alignment horizontal="right"/>
    </xf>
    <xf numFmtId="4" fontId="8" fillId="14" borderId="2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8" fillId="6" borderId="1" xfId="0" applyNumberFormat="1" applyFont="1" applyFill="1" applyBorder="1" applyAlignment="1">
      <alignment horizontal="right"/>
    </xf>
    <xf numFmtId="4" fontId="3" fillId="14" borderId="1" xfId="0" applyNumberFormat="1" applyFont="1" applyFill="1" applyBorder="1" applyAlignment="1">
      <alignment horizontal="right"/>
    </xf>
    <xf numFmtId="4" fontId="31" fillId="5" borderId="2" xfId="0" applyNumberFormat="1" applyFont="1" applyFill="1" applyBorder="1" applyAlignment="1">
      <alignment horizontal="right"/>
    </xf>
    <xf numFmtId="4" fontId="31" fillId="6" borderId="2" xfId="0" applyNumberFormat="1" applyFont="1" applyFill="1" applyBorder="1" applyAlignment="1">
      <alignment horizontal="right"/>
    </xf>
    <xf numFmtId="4" fontId="31" fillId="21" borderId="2" xfId="0" applyNumberFormat="1" applyFont="1" applyFill="1" applyBorder="1" applyAlignment="1">
      <alignment horizontal="right"/>
    </xf>
    <xf numFmtId="4" fontId="3" fillId="9" borderId="1" xfId="0" applyNumberFormat="1" applyFont="1" applyFill="1" applyBorder="1" applyAlignment="1">
      <alignment horizontal="right"/>
    </xf>
    <xf numFmtId="4" fontId="3" fillId="8" borderId="1" xfId="0" applyNumberFormat="1" applyFont="1" applyFill="1" applyBorder="1" applyAlignment="1">
      <alignment horizontal="right"/>
    </xf>
    <xf numFmtId="4" fontId="3" fillId="5" borderId="1" xfId="2" applyNumberFormat="1" applyFont="1" applyFill="1" applyBorder="1" applyAlignment="1">
      <alignment horizontal="right"/>
    </xf>
    <xf numFmtId="4" fontId="3" fillId="8" borderId="1" xfId="2" applyNumberFormat="1" applyFont="1" applyFill="1" applyBorder="1" applyAlignment="1">
      <alignment horizontal="right"/>
    </xf>
    <xf numFmtId="4" fontId="3" fillId="14" borderId="1" xfId="2" applyNumberFormat="1" applyFont="1" applyFill="1" applyBorder="1" applyAlignment="1">
      <alignment horizontal="right"/>
    </xf>
    <xf numFmtId="4" fontId="31" fillId="10" borderId="2" xfId="0" applyNumberFormat="1" applyFont="1" applyFill="1" applyBorder="1" applyAlignment="1">
      <alignment horizontal="right"/>
    </xf>
    <xf numFmtId="4" fontId="3" fillId="11" borderId="2" xfId="0" applyNumberFormat="1" applyFont="1" applyFill="1" applyBorder="1" applyAlignment="1">
      <alignment horizontal="right"/>
    </xf>
    <xf numFmtId="4" fontId="6" fillId="10" borderId="1" xfId="0" applyNumberFormat="1" applyFont="1" applyFill="1" applyBorder="1" applyAlignment="1">
      <alignment horizontal="right"/>
    </xf>
    <xf numFmtId="4" fontId="3" fillId="8" borderId="2" xfId="2" applyNumberFormat="1" applyFont="1" applyFill="1" applyBorder="1" applyAlignment="1">
      <alignment horizontal="right"/>
    </xf>
    <xf numFmtId="4" fontId="3" fillId="14" borderId="2" xfId="2" applyNumberFormat="1" applyFont="1" applyFill="1" applyBorder="1" applyAlignment="1">
      <alignment horizontal="right"/>
    </xf>
    <xf numFmtId="4" fontId="6" fillId="5" borderId="2" xfId="0" applyNumberFormat="1" applyFont="1" applyFill="1" applyBorder="1" applyAlignment="1">
      <alignment horizontal="right"/>
    </xf>
    <xf numFmtId="4" fontId="3" fillId="15" borderId="2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right"/>
    </xf>
    <xf numFmtId="4" fontId="3" fillId="16" borderId="2" xfId="0" applyNumberFormat="1" applyFont="1" applyFill="1" applyBorder="1" applyAlignment="1">
      <alignment horizontal="right"/>
    </xf>
    <xf numFmtId="4" fontId="37" fillId="11" borderId="2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6" fillId="19" borderId="4" xfId="0" applyFont="1" applyFill="1" applyBorder="1" applyAlignment="1">
      <alignment horizontal="left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4" fontId="3" fillId="11" borderId="1" xfId="0" applyNumberFormat="1" applyFont="1" applyFill="1" applyBorder="1" applyAlignment="1">
      <alignment horizontal="right"/>
    </xf>
    <xf numFmtId="4" fontId="2" fillId="17" borderId="4" xfId="0" applyNumberFormat="1" applyFont="1" applyFill="1" applyBorder="1" applyAlignment="1">
      <alignment horizontal="right" vertical="center" wrapText="1"/>
    </xf>
    <xf numFmtId="4" fontId="2" fillId="17" borderId="2" xfId="0" applyNumberFormat="1" applyFont="1" applyFill="1" applyBorder="1" applyAlignment="1">
      <alignment horizontal="right" vertical="center" wrapText="1"/>
    </xf>
    <xf numFmtId="4" fontId="6" fillId="19" borderId="4" xfId="0" applyNumberFormat="1" applyFont="1" applyFill="1" applyBorder="1" applyAlignment="1">
      <alignment horizontal="right" vertical="center" wrapText="1"/>
    </xf>
    <xf numFmtId="4" fontId="6" fillId="9" borderId="4" xfId="0" applyNumberFormat="1" applyFont="1" applyFill="1" applyBorder="1" applyAlignment="1">
      <alignment horizontal="right" wrapText="1"/>
    </xf>
    <xf numFmtId="4" fontId="6" fillId="9" borderId="2" xfId="0" applyNumberFormat="1" applyFont="1" applyFill="1" applyBorder="1" applyAlignment="1">
      <alignment horizontal="right" wrapText="1"/>
    </xf>
    <xf numFmtId="4" fontId="0" fillId="2" borderId="3" xfId="0" applyNumberFormat="1" applyFill="1" applyBorder="1" applyAlignment="1">
      <alignment horizontal="right"/>
    </xf>
    <xf numFmtId="4" fontId="0" fillId="14" borderId="0" xfId="0" applyNumberFormat="1" applyFill="1" applyAlignment="1">
      <alignment horizontal="right"/>
    </xf>
    <xf numFmtId="4" fontId="46" fillId="2" borderId="3" xfId="0" applyNumberFormat="1" applyFont="1" applyFill="1" applyBorder="1" applyAlignment="1">
      <alignment horizontal="right" vertical="center"/>
    </xf>
    <xf numFmtId="4" fontId="46" fillId="2" borderId="3" xfId="2" applyNumberFormat="1" applyFont="1" applyFill="1" applyBorder="1" applyAlignment="1">
      <alignment horizontal="right"/>
    </xf>
    <xf numFmtId="0" fontId="29" fillId="2" borderId="3" xfId="0" quotePrefix="1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left" vertical="center" wrapText="1"/>
    </xf>
    <xf numFmtId="0" fontId="29" fillId="2" borderId="9" xfId="0" quotePrefix="1" applyFont="1" applyFill="1" applyBorder="1" applyAlignment="1">
      <alignment horizontal="left" vertical="center"/>
    </xf>
    <xf numFmtId="0" fontId="33" fillId="2" borderId="9" xfId="0" quotePrefix="1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 wrapText="1"/>
    </xf>
    <xf numFmtId="0" fontId="29" fillId="2" borderId="9" xfId="0" quotePrefix="1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vertical="center" wrapText="1"/>
    </xf>
    <xf numFmtId="4" fontId="42" fillId="0" borderId="0" xfId="0" applyNumberFormat="1" applyFont="1"/>
    <xf numFmtId="4" fontId="8" fillId="2" borderId="3" xfId="0" applyNumberFormat="1" applyFont="1" applyFill="1" applyBorder="1" applyAlignment="1">
      <alignment vertical="center"/>
    </xf>
    <xf numFmtId="4" fontId="40" fillId="2" borderId="3" xfId="0" applyNumberFormat="1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9" fillId="2" borderId="9" xfId="0" quotePrefix="1" applyFont="1" applyFill="1" applyBorder="1" applyAlignment="1">
      <alignment horizontal="left" vertical="center"/>
    </xf>
    <xf numFmtId="0" fontId="9" fillId="2" borderId="10" xfId="0" quotePrefix="1" applyFont="1" applyFill="1" applyBorder="1" applyAlignment="1">
      <alignment horizontal="left" vertical="center"/>
    </xf>
    <xf numFmtId="0" fontId="34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0" xfId="0" quotePrefix="1" applyFont="1" applyFill="1" applyAlignment="1">
      <alignment horizontal="left" vertical="center"/>
    </xf>
    <xf numFmtId="4" fontId="29" fillId="2" borderId="0" xfId="0" applyNumberFormat="1" applyFont="1" applyFill="1" applyAlignment="1">
      <alignment horizontal="right" vertical="center"/>
    </xf>
    <xf numFmtId="0" fontId="34" fillId="2" borderId="0" xfId="0" quotePrefix="1" applyFont="1" applyFill="1" applyAlignment="1">
      <alignment horizontal="left" vertical="center"/>
    </xf>
    <xf numFmtId="0" fontId="34" fillId="2" borderId="0" xfId="0" quotePrefix="1" applyFont="1" applyFill="1" applyAlignment="1">
      <alignment horizontal="left" vertical="center" wrapText="1"/>
    </xf>
    <xf numFmtId="4" fontId="29" fillId="2" borderId="0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 wrapText="1"/>
    </xf>
    <xf numFmtId="4" fontId="7" fillId="2" borderId="0" xfId="2" applyNumberFormat="1" applyFont="1" applyFill="1" applyBorder="1" applyAlignment="1">
      <alignment horizontal="right"/>
    </xf>
    <xf numFmtId="0" fontId="29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horizontal="right"/>
    </xf>
    <xf numFmtId="0" fontId="43" fillId="4" borderId="6" xfId="0" applyFont="1" applyFill="1" applyBorder="1" applyAlignment="1">
      <alignment horizontal="center" vertical="center" wrapText="1"/>
    </xf>
    <xf numFmtId="0" fontId="43" fillId="4" borderId="7" xfId="0" applyFont="1" applyFill="1" applyBorder="1" applyAlignment="1">
      <alignment horizontal="center" vertical="center" wrapText="1"/>
    </xf>
    <xf numFmtId="4" fontId="52" fillId="2" borderId="3" xfId="2" applyNumberFormat="1" applyFont="1" applyFill="1" applyBorder="1" applyAlignment="1">
      <alignment horizontal="right"/>
    </xf>
    <xf numFmtId="0" fontId="46" fillId="2" borderId="9" xfId="0" applyFont="1" applyFill="1" applyBorder="1" applyAlignment="1">
      <alignment horizontal="left" vertical="center" wrapText="1"/>
    </xf>
    <xf numFmtId="0" fontId="46" fillId="2" borderId="9" xfId="0" applyFont="1" applyFill="1" applyBorder="1" applyAlignment="1">
      <alignment horizontal="left" vertical="center"/>
    </xf>
    <xf numFmtId="4" fontId="33" fillId="2" borderId="3" xfId="2" applyNumberFormat="1" applyFont="1" applyFill="1" applyBorder="1" applyAlignment="1">
      <alignment horizontal="right"/>
    </xf>
    <xf numFmtId="4" fontId="33" fillId="2" borderId="11" xfId="2" applyNumberFormat="1" applyFont="1" applyFill="1" applyBorder="1" applyAlignment="1">
      <alignment horizontal="right"/>
    </xf>
    <xf numFmtId="4" fontId="52" fillId="2" borderId="3" xfId="0" applyNumberFormat="1" applyFont="1" applyFill="1" applyBorder="1" applyAlignment="1">
      <alignment horizontal="right" vertical="center"/>
    </xf>
    <xf numFmtId="0" fontId="46" fillId="2" borderId="10" xfId="0" applyFont="1" applyFill="1" applyBorder="1" applyAlignment="1">
      <alignment horizontal="left" vertical="center"/>
    </xf>
    <xf numFmtId="4" fontId="33" fillId="2" borderId="3" xfId="0" applyNumberFormat="1" applyFont="1" applyFill="1" applyBorder="1" applyAlignment="1">
      <alignment horizontal="right" vertical="center"/>
    </xf>
    <xf numFmtId="4" fontId="53" fillId="2" borderId="3" xfId="0" applyNumberFormat="1" applyFont="1" applyFill="1" applyBorder="1" applyAlignment="1">
      <alignment horizontal="right" vertical="center"/>
    </xf>
    <xf numFmtId="0" fontId="46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left" vertical="center" wrapText="1"/>
    </xf>
    <xf numFmtId="4" fontId="46" fillId="2" borderId="0" xfId="0" applyNumberFormat="1" applyFont="1" applyFill="1" applyAlignment="1">
      <alignment horizontal="right" vertical="center"/>
    </xf>
    <xf numFmtId="4" fontId="54" fillId="0" borderId="0" xfId="0" applyNumberFormat="1" applyFont="1" applyAlignment="1">
      <alignment horizontal="righ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" fontId="55" fillId="2" borderId="1" xfId="0" applyNumberFormat="1" applyFont="1" applyFill="1" applyBorder="1" applyAlignment="1">
      <alignment horizontal="right"/>
    </xf>
    <xf numFmtId="4" fontId="55" fillId="2" borderId="1" xfId="2" applyNumberFormat="1" applyFont="1" applyFill="1" applyBorder="1" applyAlignment="1">
      <alignment horizontal="right"/>
    </xf>
    <xf numFmtId="0" fontId="24" fillId="0" borderId="0" xfId="0" applyFont="1"/>
    <xf numFmtId="2" fontId="0" fillId="0" borderId="0" xfId="0" applyNumberFormat="1"/>
    <xf numFmtId="4" fontId="35" fillId="0" borderId="0" xfId="0" applyNumberFormat="1" applyFont="1"/>
    <xf numFmtId="0" fontId="0" fillId="0" borderId="3" xfId="0" applyBorder="1"/>
    <xf numFmtId="4" fontId="0" fillId="0" borderId="3" xfId="0" applyNumberFormat="1" applyBorder="1"/>
    <xf numFmtId="4" fontId="46" fillId="2" borderId="3" xfId="0" applyNumberFormat="1" applyFont="1" applyFill="1" applyBorder="1" applyAlignment="1">
      <alignment horizontal="right" vertical="center" wrapText="1"/>
    </xf>
    <xf numFmtId="0" fontId="10" fillId="4" borderId="3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/>
    </xf>
    <xf numFmtId="4" fontId="8" fillId="2" borderId="1" xfId="2" applyNumberFormat="1" applyFont="1" applyFill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6" fillId="4" borderId="12" xfId="0" applyFont="1" applyFill="1" applyBorder="1" applyAlignment="1">
      <alignment horizontal="center" vertical="center" wrapText="1"/>
    </xf>
    <xf numFmtId="0" fontId="0" fillId="0" borderId="10" xfId="0" applyBorder="1"/>
    <xf numFmtId="0" fontId="6" fillId="5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 wrapText="1"/>
    </xf>
    <xf numFmtId="4" fontId="31" fillId="10" borderId="3" xfId="0" applyNumberFormat="1" applyFont="1" applyFill="1" applyBorder="1" applyAlignment="1">
      <alignment wrapText="1"/>
    </xf>
    <xf numFmtId="2" fontId="35" fillId="0" borderId="0" xfId="0" applyNumberFormat="1" applyFont="1"/>
    <xf numFmtId="0" fontId="32" fillId="2" borderId="3" xfId="0" applyFont="1" applyFill="1" applyBorder="1" applyAlignment="1">
      <alignment horizontal="left" vertical="center" wrapText="1"/>
    </xf>
    <xf numFmtId="2" fontId="35" fillId="0" borderId="3" xfId="0" applyNumberFormat="1" applyFont="1" applyBorder="1"/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left" vertical="center" wrapText="1"/>
    </xf>
    <xf numFmtId="2" fontId="35" fillId="0" borderId="12" xfId="0" applyNumberFormat="1" applyFont="1" applyBorder="1"/>
    <xf numFmtId="0" fontId="9" fillId="2" borderId="11" xfId="0" quotePrefix="1" applyFont="1" applyFill="1" applyBorder="1" applyAlignment="1">
      <alignment horizontal="left" vertical="center"/>
    </xf>
    <xf numFmtId="4" fontId="40" fillId="2" borderId="11" xfId="0" applyNumberFormat="1" applyFont="1" applyFill="1" applyBorder="1" applyAlignment="1">
      <alignment horizontal="right" vertical="center"/>
    </xf>
    <xf numFmtId="0" fontId="24" fillId="0" borderId="11" xfId="0" applyFont="1" applyBorder="1"/>
    <xf numFmtId="4" fontId="35" fillId="0" borderId="11" xfId="0" applyNumberFormat="1" applyFont="1" applyBorder="1"/>
    <xf numFmtId="2" fontId="35" fillId="0" borderId="11" xfId="0" applyNumberFormat="1" applyFont="1" applyBorder="1"/>
    <xf numFmtId="2" fontId="35" fillId="0" borderId="13" xfId="0" applyNumberFormat="1" applyFont="1" applyBorder="1"/>
    <xf numFmtId="0" fontId="10" fillId="4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35" fillId="0" borderId="11" xfId="0" applyFont="1" applyBorder="1"/>
    <xf numFmtId="0" fontId="41" fillId="0" borderId="13" xfId="0" applyFont="1" applyBorder="1"/>
    <xf numFmtId="2" fontId="0" fillId="0" borderId="3" xfId="0" applyNumberFormat="1" applyBorder="1"/>
    <xf numFmtId="4" fontId="33" fillId="0" borderId="3" xfId="0" applyNumberFormat="1" applyFont="1" applyBorder="1" applyAlignment="1">
      <alignment horizontal="right"/>
    </xf>
    <xf numFmtId="0" fontId="34" fillId="2" borderId="3" xfId="0" quotePrefix="1" applyFont="1" applyFill="1" applyBorder="1" applyAlignment="1">
      <alignment horizontal="left" vertical="center" wrapText="1"/>
    </xf>
    <xf numFmtId="0" fontId="51" fillId="4" borderId="7" xfId="0" applyFont="1" applyFill="1" applyBorder="1" applyAlignment="1">
      <alignment horizontal="center" vertical="center" wrapText="1"/>
    </xf>
    <xf numFmtId="2" fontId="0" fillId="0" borderId="12" xfId="0" applyNumberFormat="1" applyBorder="1"/>
    <xf numFmtId="4" fontId="46" fillId="2" borderId="11" xfId="0" applyNumberFormat="1" applyFont="1" applyFill="1" applyBorder="1" applyAlignment="1">
      <alignment horizontal="right" vertical="center"/>
    </xf>
    <xf numFmtId="4" fontId="54" fillId="0" borderId="11" xfId="0" applyNumberFormat="1" applyFont="1" applyBorder="1" applyAlignment="1">
      <alignment horizontal="right" vertical="center"/>
    </xf>
    <xf numFmtId="2" fontId="0" fillId="0" borderId="11" xfId="0" applyNumberFormat="1" applyBorder="1"/>
    <xf numFmtId="2" fontId="0" fillId="0" borderId="13" xfId="0" applyNumberFormat="1" applyBorder="1"/>
    <xf numFmtId="2" fontId="1" fillId="0" borderId="3" xfId="0" applyNumberFormat="1" applyFont="1" applyBorder="1"/>
    <xf numFmtId="2" fontId="1" fillId="0" borderId="12" xfId="0" applyNumberFormat="1" applyFont="1" applyBorder="1"/>
    <xf numFmtId="0" fontId="29" fillId="2" borderId="3" xfId="0" applyFont="1" applyFill="1" applyBorder="1" applyAlignment="1">
      <alignment vertical="center" wrapText="1"/>
    </xf>
    <xf numFmtId="0" fontId="50" fillId="4" borderId="7" xfId="0" applyFont="1" applyFill="1" applyBorder="1" applyAlignment="1">
      <alignment horizontal="center" vertical="center" wrapText="1"/>
    </xf>
    <xf numFmtId="4" fontId="0" fillId="0" borderId="11" xfId="0" applyNumberFormat="1" applyBorder="1"/>
    <xf numFmtId="0" fontId="6" fillId="0" borderId="0" xfId="0" quotePrefix="1" applyFont="1" applyFill="1" applyBorder="1" applyAlignment="1">
      <alignment horizontal="left" wrapText="1"/>
    </xf>
    <xf numFmtId="0" fontId="6" fillId="0" borderId="0" xfId="0" quotePrefix="1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4" fontId="10" fillId="0" borderId="0" xfId="0" quotePrefix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wrapText="1"/>
    </xf>
    <xf numFmtId="0" fontId="46" fillId="0" borderId="0" xfId="0" quotePrefix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0" fillId="0" borderId="0" xfId="0" quotePrefix="1" applyFont="1" applyFill="1" applyBorder="1" applyAlignment="1">
      <alignment horizontal="left" wrapText="1"/>
    </xf>
    <xf numFmtId="0" fontId="10" fillId="0" borderId="0" xfId="0" quotePrefix="1" applyFont="1" applyFill="1" applyBorder="1" applyAlignment="1">
      <alignment horizontal="center" wrapText="1"/>
    </xf>
    <xf numFmtId="0" fontId="10" fillId="0" borderId="0" xfId="0" quotePrefix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4" fontId="6" fillId="0" borderId="0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0" fillId="0" borderId="0" xfId="0" quotePrefix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10" fillId="0" borderId="0" xfId="0" quotePrefix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left" vertical="center" wrapText="1"/>
    </xf>
    <xf numFmtId="0" fontId="46" fillId="2" borderId="11" xfId="0" applyFont="1" applyFill="1" applyBorder="1" applyAlignment="1">
      <alignment horizontal="left" vertical="center" wrapText="1"/>
    </xf>
    <xf numFmtId="0" fontId="52" fillId="2" borderId="9" xfId="0" applyFont="1" applyFill="1" applyBorder="1" applyAlignment="1">
      <alignment horizontal="left" vertical="center" wrapText="1"/>
    </xf>
    <xf numFmtId="0" fontId="52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wrapText="1"/>
    </xf>
    <xf numFmtId="0" fontId="6" fillId="14" borderId="2" xfId="0" applyFont="1" applyFill="1" applyBorder="1" applyAlignment="1">
      <alignment horizontal="center" wrapText="1"/>
    </xf>
    <xf numFmtId="0" fontId="6" fillId="14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wrapText="1"/>
    </xf>
    <xf numFmtId="0" fontId="31" fillId="10" borderId="2" xfId="0" applyFont="1" applyFill="1" applyBorder="1" applyAlignment="1">
      <alignment horizontal="center" wrapText="1"/>
    </xf>
    <xf numFmtId="0" fontId="31" fillId="10" borderId="4" xfId="0" applyFont="1" applyFill="1" applyBorder="1" applyAlignment="1">
      <alignment horizontal="center" wrapText="1"/>
    </xf>
    <xf numFmtId="0" fontId="31" fillId="9" borderId="1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31" fillId="9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31" fillId="10" borderId="1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31" fillId="10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31" fillId="11" borderId="1" xfId="0" applyFont="1" applyFill="1" applyBorder="1" applyAlignment="1">
      <alignment horizontal="center" vertical="center"/>
    </xf>
    <xf numFmtId="0" fontId="31" fillId="11" borderId="2" xfId="0" applyFont="1" applyFill="1" applyBorder="1" applyAlignment="1">
      <alignment horizontal="center" vertical="center"/>
    </xf>
    <xf numFmtId="0" fontId="31" fillId="11" borderId="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wrapText="1"/>
    </xf>
    <xf numFmtId="0" fontId="31" fillId="11" borderId="2" xfId="0" applyFont="1" applyFill="1" applyBorder="1" applyAlignment="1">
      <alignment horizontal="center" wrapText="1"/>
    </xf>
    <xf numFmtId="0" fontId="31" fillId="11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4" fontId="6" fillId="10" borderId="1" xfId="0" applyNumberFormat="1" applyFont="1" applyFill="1" applyBorder="1" applyAlignment="1">
      <alignment horizontal="center"/>
    </xf>
    <xf numFmtId="4" fontId="6" fillId="10" borderId="2" xfId="0" applyNumberFormat="1" applyFont="1" applyFill="1" applyBorder="1" applyAlignment="1">
      <alignment horizontal="center"/>
    </xf>
    <xf numFmtId="4" fontId="6" fillId="10" borderId="4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 indent="1"/>
    </xf>
    <xf numFmtId="0" fontId="10" fillId="6" borderId="2" xfId="0" applyFont="1" applyFill="1" applyBorder="1" applyAlignment="1">
      <alignment horizontal="left" vertical="center" wrapText="1" indent="1"/>
    </xf>
    <xf numFmtId="0" fontId="10" fillId="6" borderId="4" xfId="0" applyFont="1" applyFill="1" applyBorder="1" applyAlignment="1">
      <alignment horizontal="left" vertical="center" wrapText="1" indent="1"/>
    </xf>
    <xf numFmtId="0" fontId="31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</cellXfs>
  <cellStyles count="4">
    <cellStyle name="Normal" xfId="1" xr:uid="{00000000-0005-0000-0000-000000000000}"/>
    <cellStyle name="Normalno" xfId="0" builtinId="0"/>
    <cellStyle name="Valuta" xfId="2" builtinId="4"/>
    <cellStyle name="Valuta 2" xfId="3" xr:uid="{BD34C50C-1DAB-4558-B3DC-CAC7A9C461C4}"/>
  </cellStyles>
  <dxfs count="0"/>
  <tableStyles count="0" defaultTableStyle="TableStyleMedium2" defaultPivotStyle="PivotStyleLight16"/>
  <colors>
    <mruColors>
      <color rgb="FF0066FF"/>
      <color rgb="FF007F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B23E-2FFF-406C-B8E5-D98AA6F704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4" workbookViewId="0">
      <selection activeCell="A5" sqref="A5:H15"/>
    </sheetView>
  </sheetViews>
  <sheetFormatPr defaultRowHeight="15" x14ac:dyDescent="0.25"/>
  <cols>
    <col min="5" max="5" width="20.28515625" customWidth="1"/>
    <col min="6" max="6" width="19" customWidth="1"/>
    <col min="7" max="7" width="20.28515625" bestFit="1" customWidth="1"/>
    <col min="8" max="8" width="16.140625" customWidth="1"/>
  </cols>
  <sheetData>
    <row r="1" spans="1:8" ht="51.75" customHeight="1" x14ac:dyDescent="0.25">
      <c r="A1" s="437" t="s">
        <v>212</v>
      </c>
      <c r="B1" s="437"/>
      <c r="C1" s="437"/>
      <c r="D1" s="437"/>
      <c r="E1" s="437"/>
      <c r="F1" s="437"/>
      <c r="G1" s="437"/>
    </row>
    <row r="2" spans="1:8" ht="18" customHeight="1" x14ac:dyDescent="0.25">
      <c r="A2" s="4"/>
      <c r="B2" s="4"/>
      <c r="C2" s="4"/>
      <c r="D2" s="4"/>
      <c r="E2" s="4"/>
      <c r="F2" s="4"/>
      <c r="G2" s="4"/>
    </row>
    <row r="3" spans="1:8" ht="15.75" customHeight="1" x14ac:dyDescent="0.25">
      <c r="A3" s="437" t="s">
        <v>17</v>
      </c>
      <c r="B3" s="437"/>
      <c r="C3" s="437"/>
      <c r="D3" s="437"/>
      <c r="E3" s="437"/>
      <c r="F3" s="437"/>
      <c r="G3" s="438"/>
    </row>
    <row r="4" spans="1:8" ht="18" x14ac:dyDescent="0.25">
      <c r="A4" s="4"/>
      <c r="B4" s="4"/>
      <c r="C4" s="4"/>
      <c r="D4" s="4"/>
      <c r="E4" s="4"/>
      <c r="F4" s="4"/>
      <c r="G4" s="5"/>
    </row>
    <row r="5" spans="1:8" ht="18" customHeight="1" x14ac:dyDescent="0.25">
      <c r="A5" s="437" t="s">
        <v>21</v>
      </c>
      <c r="B5" s="439"/>
      <c r="C5" s="439"/>
      <c r="D5" s="439"/>
      <c r="E5" s="439"/>
      <c r="F5" s="439"/>
      <c r="G5" s="439"/>
    </row>
    <row r="6" spans="1:8" ht="18" x14ac:dyDescent="0.25">
      <c r="A6" s="1"/>
      <c r="B6" s="2"/>
      <c r="C6" s="2"/>
      <c r="D6" s="2"/>
      <c r="E6" s="6"/>
      <c r="F6" s="273"/>
      <c r="G6" s="273"/>
    </row>
    <row r="7" spans="1:8" x14ac:dyDescent="0.25">
      <c r="A7" s="11"/>
      <c r="B7" s="12"/>
      <c r="C7" s="12"/>
      <c r="D7" s="13"/>
      <c r="E7" s="14"/>
      <c r="F7" s="274" t="s">
        <v>186</v>
      </c>
      <c r="G7" s="274" t="s">
        <v>206</v>
      </c>
      <c r="H7" s="274" t="s">
        <v>213</v>
      </c>
    </row>
    <row r="8" spans="1:8" ht="15" customHeight="1" x14ac:dyDescent="0.25">
      <c r="A8" s="446" t="s">
        <v>0</v>
      </c>
      <c r="B8" s="447"/>
      <c r="C8" s="447"/>
      <c r="D8" s="447"/>
      <c r="E8" s="448"/>
      <c r="F8" s="275">
        <f t="shared" ref="F8:H8" si="0">F9+F10</f>
        <v>632928.01</v>
      </c>
      <c r="G8" s="275">
        <f t="shared" si="0"/>
        <v>770825.92</v>
      </c>
      <c r="H8" s="275">
        <f t="shared" si="0"/>
        <v>750212.7699999999</v>
      </c>
    </row>
    <row r="9" spans="1:8" ht="15" customHeight="1" x14ac:dyDescent="0.25">
      <c r="A9" s="449" t="s">
        <v>187</v>
      </c>
      <c r="B9" s="445"/>
      <c r="C9" s="445"/>
      <c r="D9" s="445"/>
      <c r="E9" s="450"/>
      <c r="F9" s="220">
        <v>632928.01</v>
      </c>
      <c r="G9" s="220">
        <v>770825.92</v>
      </c>
      <c r="H9" s="220">
        <v>750212.7699999999</v>
      </c>
    </row>
    <row r="10" spans="1:8" x14ac:dyDescent="0.25">
      <c r="A10" s="451" t="s">
        <v>188</v>
      </c>
      <c r="B10" s="450"/>
      <c r="C10" s="450"/>
      <c r="D10" s="450"/>
      <c r="E10" s="450"/>
      <c r="F10" s="220"/>
      <c r="G10" s="220"/>
      <c r="H10" s="366"/>
    </row>
    <row r="11" spans="1:8" x14ac:dyDescent="0.25">
      <c r="A11" s="15" t="s">
        <v>1</v>
      </c>
      <c r="B11" s="271"/>
      <c r="C11" s="271"/>
      <c r="D11" s="271"/>
      <c r="E11" s="271"/>
      <c r="F11" s="275">
        <f t="shared" ref="F11:H11" si="1">F12+F13</f>
        <v>632928.01</v>
      </c>
      <c r="G11" s="275">
        <f t="shared" si="1"/>
        <v>770825.91999999993</v>
      </c>
      <c r="H11" s="275">
        <f t="shared" si="1"/>
        <v>746175.32000000007</v>
      </c>
    </row>
    <row r="12" spans="1:8" ht="15" customHeight="1" x14ac:dyDescent="0.25">
      <c r="A12" s="444" t="s">
        <v>189</v>
      </c>
      <c r="B12" s="445"/>
      <c r="C12" s="445"/>
      <c r="D12" s="445"/>
      <c r="E12" s="445"/>
      <c r="F12" s="220">
        <v>632928.01</v>
      </c>
      <c r="G12" s="220">
        <v>756505.72</v>
      </c>
      <c r="H12" s="220">
        <v>735248.49000000011</v>
      </c>
    </row>
    <row r="13" spans="1:8" x14ac:dyDescent="0.25">
      <c r="A13" s="451" t="s">
        <v>190</v>
      </c>
      <c r="B13" s="450"/>
      <c r="C13" s="450"/>
      <c r="D13" s="450"/>
      <c r="E13" s="450"/>
      <c r="F13" s="220"/>
      <c r="G13" s="220">
        <v>14320.2</v>
      </c>
      <c r="H13" s="220">
        <v>10926.83</v>
      </c>
    </row>
    <row r="14" spans="1:8" ht="15.75" customHeight="1" x14ac:dyDescent="0.25">
      <c r="A14" s="452" t="s">
        <v>2</v>
      </c>
      <c r="B14" s="447"/>
      <c r="C14" s="447"/>
      <c r="D14" s="447"/>
      <c r="E14" s="447"/>
      <c r="F14" s="275">
        <f t="shared" ref="F14:H14" si="2">F8-F11</f>
        <v>0</v>
      </c>
      <c r="G14" s="275">
        <f t="shared" si="2"/>
        <v>0</v>
      </c>
      <c r="H14" s="275">
        <f t="shared" si="2"/>
        <v>4037.449999999837</v>
      </c>
    </row>
    <row r="15" spans="1:8" ht="18" x14ac:dyDescent="0.25">
      <c r="A15" s="4"/>
      <c r="B15" s="7"/>
      <c r="C15" s="7"/>
      <c r="D15" s="7"/>
      <c r="E15" s="7"/>
      <c r="F15" s="3"/>
      <c r="G15" s="3"/>
    </row>
    <row r="16" spans="1:8" ht="18" customHeight="1" x14ac:dyDescent="0.25">
      <c r="A16" s="437"/>
      <c r="B16" s="439"/>
      <c r="C16" s="439"/>
      <c r="D16" s="439"/>
      <c r="E16" s="439"/>
      <c r="F16" s="439"/>
      <c r="G16" s="439"/>
    </row>
    <row r="17" spans="1:7" ht="3.75" customHeight="1" x14ac:dyDescent="0.25">
      <c r="A17" s="4"/>
      <c r="B17" s="7"/>
      <c r="C17" s="7"/>
      <c r="D17" s="7"/>
      <c r="E17" s="7"/>
      <c r="F17" s="3"/>
      <c r="G17" s="3"/>
    </row>
    <row r="18" spans="1:7" x14ac:dyDescent="0.25">
      <c r="A18" s="416"/>
      <c r="B18" s="416"/>
      <c r="C18" s="416"/>
      <c r="D18" s="417"/>
      <c r="E18" s="418"/>
      <c r="F18" s="419"/>
      <c r="G18" s="419"/>
    </row>
    <row r="19" spans="1:7" x14ac:dyDescent="0.25">
      <c r="A19" s="453"/>
      <c r="B19" s="454"/>
      <c r="C19" s="454"/>
      <c r="D19" s="454"/>
      <c r="E19" s="454"/>
      <c r="F19" s="420"/>
      <c r="G19" s="420"/>
    </row>
    <row r="20" spans="1:7" x14ac:dyDescent="0.25">
      <c r="A20" s="453"/>
      <c r="B20" s="454"/>
      <c r="C20" s="454"/>
      <c r="D20" s="454"/>
      <c r="E20" s="454"/>
      <c r="F20" s="420"/>
      <c r="G20" s="420"/>
    </row>
    <row r="21" spans="1:7" ht="11.25" customHeight="1" x14ac:dyDescent="0.25">
      <c r="A21" s="440"/>
      <c r="B21" s="441"/>
      <c r="C21" s="441"/>
      <c r="D21" s="441"/>
      <c r="E21" s="441"/>
      <c r="F21" s="420"/>
      <c r="G21" s="420"/>
    </row>
    <row r="22" spans="1:7" ht="15" customHeight="1" x14ac:dyDescent="0.25">
      <c r="A22" s="440"/>
      <c r="B22" s="441"/>
      <c r="C22" s="441"/>
      <c r="D22" s="441"/>
      <c r="E22" s="441"/>
      <c r="F22" s="420"/>
      <c r="G22" s="420"/>
    </row>
    <row r="23" spans="1:7" ht="8.25" customHeight="1" x14ac:dyDescent="0.25">
      <c r="A23" s="421"/>
      <c r="B23" s="422"/>
      <c r="C23" s="422"/>
      <c r="D23" s="422"/>
      <c r="E23" s="422"/>
      <c r="F23" s="423"/>
      <c r="G23" s="423"/>
    </row>
    <row r="24" spans="1:7" ht="15.75" customHeight="1" x14ac:dyDescent="0.25">
      <c r="A24" s="442"/>
      <c r="B24" s="443"/>
      <c r="C24" s="443"/>
      <c r="D24" s="443"/>
      <c r="E24" s="443"/>
      <c r="F24" s="443"/>
      <c r="G24" s="443"/>
    </row>
    <row r="25" spans="1:7" ht="15.75" x14ac:dyDescent="0.25">
      <c r="A25" s="424"/>
      <c r="B25" s="425"/>
      <c r="C25" s="425"/>
      <c r="D25" s="425"/>
      <c r="E25" s="425"/>
      <c r="F25" s="425"/>
      <c r="G25" s="425"/>
    </row>
    <row r="26" spans="1:7" ht="29.25" customHeight="1" x14ac:dyDescent="0.25">
      <c r="A26" s="416"/>
      <c r="B26" s="416"/>
      <c r="C26" s="416"/>
      <c r="D26" s="417"/>
      <c r="E26" s="418"/>
      <c r="F26" s="419"/>
      <c r="G26" s="419"/>
    </row>
    <row r="27" spans="1:7" x14ac:dyDescent="0.25">
      <c r="A27" s="455"/>
      <c r="B27" s="455"/>
      <c r="C27" s="455"/>
      <c r="D27" s="455"/>
      <c r="E27" s="455"/>
      <c r="F27" s="426"/>
      <c r="G27" s="426"/>
    </row>
    <row r="28" spans="1:7" x14ac:dyDescent="0.25">
      <c r="A28" s="440"/>
      <c r="B28" s="441"/>
      <c r="C28" s="441"/>
      <c r="D28" s="441"/>
      <c r="E28" s="441"/>
      <c r="F28" s="426"/>
      <c r="G28" s="426"/>
    </row>
    <row r="29" spans="1:7" ht="25.5" customHeight="1" x14ac:dyDescent="0.25">
      <c r="A29" s="455"/>
      <c r="B29" s="455"/>
      <c r="C29" s="455"/>
      <c r="D29" s="455"/>
      <c r="E29" s="455"/>
      <c r="F29" s="426"/>
      <c r="G29" s="426"/>
    </row>
    <row r="30" spans="1:7" ht="15.75" x14ac:dyDescent="0.25">
      <c r="A30" s="427"/>
      <c r="B30" s="428"/>
      <c r="C30" s="428"/>
      <c r="D30" s="428"/>
      <c r="E30" s="428"/>
      <c r="F30" s="428"/>
      <c r="G30" s="428"/>
    </row>
    <row r="31" spans="1:7" ht="15.75" x14ac:dyDescent="0.25">
      <c r="A31" s="459"/>
      <c r="B31" s="459"/>
      <c r="C31" s="459"/>
      <c r="D31" s="459"/>
      <c r="E31" s="459"/>
      <c r="F31" s="459"/>
      <c r="G31" s="459"/>
    </row>
    <row r="32" spans="1:7" ht="18" x14ac:dyDescent="0.25">
      <c r="A32" s="429"/>
      <c r="B32" s="430"/>
      <c r="C32" s="430"/>
      <c r="D32" s="430"/>
      <c r="E32" s="430"/>
      <c r="F32" s="431"/>
      <c r="G32" s="431"/>
    </row>
    <row r="33" spans="1:7" x14ac:dyDescent="0.25">
      <c r="A33" s="432"/>
      <c r="B33" s="432"/>
      <c r="C33" s="432"/>
      <c r="D33" s="433"/>
      <c r="E33" s="434"/>
      <c r="F33" s="435"/>
      <c r="G33" s="435"/>
    </row>
    <row r="34" spans="1:7" x14ac:dyDescent="0.25">
      <c r="A34" s="455"/>
      <c r="B34" s="455"/>
      <c r="C34" s="455"/>
      <c r="D34" s="455"/>
      <c r="E34" s="455"/>
      <c r="F34" s="426"/>
      <c r="G34" s="426"/>
    </row>
    <row r="35" spans="1:7" ht="24" customHeight="1" x14ac:dyDescent="0.25">
      <c r="A35" s="455"/>
      <c r="B35" s="455"/>
      <c r="C35" s="455"/>
      <c r="D35" s="455"/>
      <c r="E35" s="455"/>
      <c r="F35" s="426"/>
      <c r="G35" s="426"/>
    </row>
    <row r="36" spans="1:7" x14ac:dyDescent="0.25">
      <c r="A36" s="455"/>
      <c r="B36" s="456"/>
      <c r="C36" s="456"/>
      <c r="D36" s="456"/>
      <c r="E36" s="456"/>
      <c r="F36" s="426"/>
      <c r="G36" s="426"/>
    </row>
    <row r="37" spans="1:7" x14ac:dyDescent="0.25">
      <c r="A37" s="440"/>
      <c r="B37" s="441"/>
      <c r="C37" s="441"/>
      <c r="D37" s="441"/>
      <c r="E37" s="441"/>
      <c r="F37" s="436"/>
      <c r="G37" s="436"/>
    </row>
    <row r="39" spans="1:7" ht="31.5" customHeight="1" x14ac:dyDescent="0.25">
      <c r="A39" s="457"/>
      <c r="B39" s="458"/>
      <c r="C39" s="458"/>
      <c r="D39" s="458"/>
      <c r="E39" s="458"/>
      <c r="F39" s="458"/>
      <c r="G39" s="458"/>
    </row>
  </sheetData>
  <mergeCells count="24">
    <mergeCell ref="A35:E35"/>
    <mergeCell ref="A36:E36"/>
    <mergeCell ref="A37:E37"/>
    <mergeCell ref="A39:G39"/>
    <mergeCell ref="A27:E27"/>
    <mergeCell ref="A28:E28"/>
    <mergeCell ref="A29:E29"/>
    <mergeCell ref="A31:G31"/>
    <mergeCell ref="A34:E34"/>
    <mergeCell ref="A24:G24"/>
    <mergeCell ref="A12:E12"/>
    <mergeCell ref="A8:E8"/>
    <mergeCell ref="A9:E9"/>
    <mergeCell ref="A10:E10"/>
    <mergeCell ref="A13:E13"/>
    <mergeCell ref="A14:E14"/>
    <mergeCell ref="A16:G16"/>
    <mergeCell ref="A19:E19"/>
    <mergeCell ref="A20:E20"/>
    <mergeCell ref="A1:G1"/>
    <mergeCell ref="A3:G3"/>
    <mergeCell ref="A5:G5"/>
    <mergeCell ref="A21:E21"/>
    <mergeCell ref="A22:E22"/>
  </mergeCells>
  <phoneticPr fontId="28" type="noConversion"/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7B2D-12EE-44CC-A946-FABC25980B3C}">
  <sheetPr>
    <pageSetUpPr fitToPage="1"/>
  </sheetPr>
  <dimension ref="A2:H35"/>
  <sheetViews>
    <sheetView topLeftCell="A27" workbookViewId="0">
      <selection activeCell="A2" sqref="A2:H35"/>
    </sheetView>
  </sheetViews>
  <sheetFormatPr defaultRowHeight="15" x14ac:dyDescent="0.25"/>
  <cols>
    <col min="1" max="1" width="11.5703125" customWidth="1"/>
    <col min="2" max="2" width="12.140625" customWidth="1"/>
    <col min="3" max="3" width="33.140625" customWidth="1"/>
    <col min="4" max="4" width="18.42578125" customWidth="1"/>
    <col min="5" max="5" width="16.85546875" bestFit="1" customWidth="1"/>
    <col min="6" max="6" width="16.7109375" customWidth="1"/>
    <col min="7" max="7" width="11.140625" customWidth="1"/>
    <col min="8" max="8" width="15.140625" customWidth="1"/>
  </cols>
  <sheetData>
    <row r="2" spans="1:8" ht="60" customHeight="1" x14ac:dyDescent="0.25">
      <c r="A2" s="437" t="s">
        <v>214</v>
      </c>
      <c r="B2" s="437"/>
      <c r="C2" s="437"/>
      <c r="D2" s="437"/>
      <c r="E2" s="437"/>
      <c r="F2" s="437"/>
      <c r="G2" s="437"/>
    </row>
    <row r="3" spans="1:8" ht="18" x14ac:dyDescent="0.25">
      <c r="A3" s="4"/>
      <c r="B3" s="4"/>
      <c r="C3" s="4"/>
      <c r="D3" s="4"/>
    </row>
    <row r="4" spans="1:8" ht="15.75" x14ac:dyDescent="0.25">
      <c r="A4" s="437" t="s">
        <v>17</v>
      </c>
      <c r="B4" s="437"/>
      <c r="C4" s="437"/>
      <c r="D4" s="438"/>
    </row>
    <row r="5" spans="1:8" ht="18" x14ac:dyDescent="0.25">
      <c r="A5" s="4"/>
      <c r="B5" s="4"/>
      <c r="C5" s="4"/>
      <c r="D5" s="5"/>
    </row>
    <row r="6" spans="1:8" ht="15.75" x14ac:dyDescent="0.25">
      <c r="A6" s="437" t="s">
        <v>4</v>
      </c>
      <c r="B6" s="439"/>
      <c r="C6" s="439"/>
      <c r="D6" s="439"/>
    </row>
    <row r="7" spans="1:8" ht="18" x14ac:dyDescent="0.25">
      <c r="A7" s="4"/>
      <c r="B7" s="4"/>
      <c r="C7" s="4"/>
      <c r="D7" s="5"/>
    </row>
    <row r="8" spans="1:8" ht="15.75" x14ac:dyDescent="0.25">
      <c r="A8" s="437" t="s">
        <v>195</v>
      </c>
      <c r="B8" s="464"/>
      <c r="C8" s="464"/>
      <c r="D8" s="464"/>
    </row>
    <row r="9" spans="1:8" ht="18.75" thickBot="1" x14ac:dyDescent="0.3">
      <c r="A9" s="4"/>
      <c r="B9" s="4"/>
      <c r="C9" s="4"/>
      <c r="D9" s="5"/>
    </row>
    <row r="10" spans="1:8" ht="25.5" x14ac:dyDescent="0.25">
      <c r="A10" s="344" t="s">
        <v>5</v>
      </c>
      <c r="B10" s="345" t="s">
        <v>6</v>
      </c>
      <c r="C10" s="345" t="s">
        <v>3</v>
      </c>
      <c r="D10" s="405" t="s">
        <v>191</v>
      </c>
      <c r="E10" s="345" t="s">
        <v>207</v>
      </c>
      <c r="F10" s="345" t="s">
        <v>215</v>
      </c>
      <c r="G10" s="330" t="s">
        <v>223</v>
      </c>
      <c r="H10" s="389" t="s">
        <v>224</v>
      </c>
    </row>
    <row r="11" spans="1:8" x14ac:dyDescent="0.25">
      <c r="A11" s="323"/>
      <c r="B11" s="8"/>
      <c r="C11" s="8"/>
      <c r="D11" s="8" t="s">
        <v>155</v>
      </c>
      <c r="E11" s="8" t="s">
        <v>155</v>
      </c>
      <c r="F11" s="8" t="s">
        <v>155</v>
      </c>
      <c r="G11" s="8" t="s">
        <v>222</v>
      </c>
      <c r="H11" s="373" t="s">
        <v>222</v>
      </c>
    </row>
    <row r="12" spans="1:8" ht="20.25" x14ac:dyDescent="0.25">
      <c r="A12" s="462" t="s">
        <v>0</v>
      </c>
      <c r="B12" s="463"/>
      <c r="C12" s="463"/>
      <c r="D12" s="351">
        <f>D13+D19</f>
        <v>632928.01</v>
      </c>
      <c r="E12" s="351">
        <f t="shared" ref="E12:F12" si="0">E13+E19</f>
        <v>770825.48</v>
      </c>
      <c r="F12" s="351">
        <f t="shared" si="0"/>
        <v>750212.77</v>
      </c>
      <c r="G12" s="411">
        <f>(E12-D12)/E12*100</f>
        <v>17.889583774527015</v>
      </c>
      <c r="H12" s="412">
        <f>(F12-D12)/F12*100</f>
        <v>15.633532870948066</v>
      </c>
    </row>
    <row r="13" spans="1:8" ht="18" x14ac:dyDescent="0.25">
      <c r="A13" s="347">
        <v>6</v>
      </c>
      <c r="B13" s="460" t="s">
        <v>8</v>
      </c>
      <c r="C13" s="460"/>
      <c r="D13" s="314">
        <f>D14+D15+D16+D17+D18</f>
        <v>632928.01</v>
      </c>
      <c r="E13" s="314">
        <f t="shared" ref="E13:F13" si="1">E14+E15+E16+E17+E18</f>
        <v>770825.48</v>
      </c>
      <c r="F13" s="314">
        <f t="shared" si="1"/>
        <v>750212.77</v>
      </c>
      <c r="G13" s="411">
        <f t="shared" ref="G13:G34" si="2">(E13-D13)/E13*100</f>
        <v>17.889583774527015</v>
      </c>
      <c r="H13" s="412">
        <f t="shared" ref="H13:H35" si="3">(F13-D13)/F13*100</f>
        <v>15.633532870948066</v>
      </c>
    </row>
    <row r="14" spans="1:8" ht="45" x14ac:dyDescent="0.25">
      <c r="A14" s="320"/>
      <c r="B14" s="159">
        <v>63</v>
      </c>
      <c r="C14" s="159" t="s">
        <v>22</v>
      </c>
      <c r="D14" s="353">
        <v>556299.56000000006</v>
      </c>
      <c r="E14" s="353">
        <v>676377.1</v>
      </c>
      <c r="F14" s="367">
        <v>640550.42000000004</v>
      </c>
      <c r="G14" s="402">
        <f t="shared" si="2"/>
        <v>17.753046340569473</v>
      </c>
      <c r="H14" s="406">
        <f t="shared" si="3"/>
        <v>13.152884982887059</v>
      </c>
    </row>
    <row r="15" spans="1:8" x14ac:dyDescent="0.25">
      <c r="A15" s="321"/>
      <c r="B15" s="153">
        <v>64</v>
      </c>
      <c r="C15" s="153" t="s">
        <v>147</v>
      </c>
      <c r="D15" s="353">
        <v>0</v>
      </c>
      <c r="E15" s="403">
        <v>0</v>
      </c>
      <c r="F15" s="367"/>
      <c r="G15" s="402"/>
      <c r="H15" s="406"/>
    </row>
    <row r="16" spans="1:8" ht="28.5" x14ac:dyDescent="0.25">
      <c r="A16" s="322"/>
      <c r="B16" s="153">
        <v>65</v>
      </c>
      <c r="C16" s="404" t="s">
        <v>148</v>
      </c>
      <c r="D16" s="354">
        <v>36860.449999999997</v>
      </c>
      <c r="E16" s="353">
        <v>45205</v>
      </c>
      <c r="F16" s="367">
        <v>40983.03</v>
      </c>
      <c r="G16" s="402">
        <f t="shared" si="2"/>
        <v>18.459351841610445</v>
      </c>
      <c r="H16" s="406">
        <f t="shared" si="3"/>
        <v>10.059236713342088</v>
      </c>
    </row>
    <row r="17" spans="1:8" ht="28.5" x14ac:dyDescent="0.25">
      <c r="A17" s="321"/>
      <c r="B17" s="153">
        <v>66</v>
      </c>
      <c r="C17" s="404" t="s">
        <v>151</v>
      </c>
      <c r="D17" s="354">
        <v>3000</v>
      </c>
      <c r="E17" s="353">
        <v>6200</v>
      </c>
      <c r="F17" s="367">
        <v>7600</v>
      </c>
      <c r="G17" s="402">
        <f t="shared" si="2"/>
        <v>51.612903225806448</v>
      </c>
      <c r="H17" s="406">
        <f t="shared" si="3"/>
        <v>60.526315789473685</v>
      </c>
    </row>
    <row r="18" spans="1:8" ht="45" x14ac:dyDescent="0.25">
      <c r="A18" s="321"/>
      <c r="B18" s="153">
        <v>67</v>
      </c>
      <c r="C18" s="159" t="s">
        <v>23</v>
      </c>
      <c r="D18" s="353">
        <v>36768</v>
      </c>
      <c r="E18" s="353">
        <v>43043.38</v>
      </c>
      <c r="F18" s="367">
        <v>61079.32</v>
      </c>
      <c r="G18" s="402">
        <f t="shared" si="2"/>
        <v>14.579198938373327</v>
      </c>
      <c r="H18" s="406">
        <f t="shared" si="3"/>
        <v>39.802866174672538</v>
      </c>
    </row>
    <row r="19" spans="1:8" ht="30.75" customHeight="1" thickBot="1" x14ac:dyDescent="0.3">
      <c r="A19" s="352">
        <v>7</v>
      </c>
      <c r="B19" s="461" t="s">
        <v>10</v>
      </c>
      <c r="C19" s="461"/>
      <c r="D19" s="407">
        <v>0</v>
      </c>
      <c r="E19" s="408">
        <v>0</v>
      </c>
      <c r="F19" s="408">
        <v>0</v>
      </c>
      <c r="G19" s="409"/>
      <c r="H19" s="410"/>
    </row>
    <row r="20" spans="1:8" ht="30.75" customHeight="1" x14ac:dyDescent="0.25">
      <c r="A20" s="355"/>
      <c r="B20" s="356"/>
      <c r="C20" s="356"/>
      <c r="D20" s="357"/>
      <c r="E20" s="358"/>
      <c r="F20" s="100"/>
      <c r="G20" s="364"/>
      <c r="H20" s="364"/>
    </row>
    <row r="21" spans="1:8" x14ac:dyDescent="0.25">
      <c r="F21" s="100"/>
      <c r="G21" s="364"/>
      <c r="H21" s="364"/>
    </row>
    <row r="22" spans="1:8" ht="15.75" x14ac:dyDescent="0.25">
      <c r="A22" s="437" t="s">
        <v>196</v>
      </c>
      <c r="B22" s="464"/>
      <c r="C22" s="464"/>
      <c r="D22" s="464"/>
      <c r="F22" s="100"/>
      <c r="G22" s="364"/>
      <c r="H22" s="364"/>
    </row>
    <row r="23" spans="1:8" ht="18.75" thickBot="1" x14ac:dyDescent="0.3">
      <c r="A23" s="4"/>
      <c r="B23" s="4"/>
      <c r="C23" s="4"/>
      <c r="D23" s="5"/>
      <c r="F23" s="100"/>
      <c r="G23" s="364"/>
      <c r="H23" s="364"/>
    </row>
    <row r="24" spans="1:8" ht="36" x14ac:dyDescent="0.25">
      <c r="A24" s="318" t="s">
        <v>5</v>
      </c>
      <c r="B24" s="319" t="s">
        <v>6</v>
      </c>
      <c r="C24" s="319" t="s">
        <v>12</v>
      </c>
      <c r="D24" s="414" t="s">
        <v>191</v>
      </c>
      <c r="E24" s="345" t="s">
        <v>207</v>
      </c>
      <c r="F24" s="345" t="s">
        <v>215</v>
      </c>
      <c r="G24" s="330" t="s">
        <v>223</v>
      </c>
      <c r="H24" s="389" t="s">
        <v>224</v>
      </c>
    </row>
    <row r="25" spans="1:8" x14ac:dyDescent="0.25">
      <c r="A25" s="323"/>
      <c r="B25" s="8"/>
      <c r="C25" s="8"/>
      <c r="D25" s="8" t="s">
        <v>155</v>
      </c>
      <c r="E25" s="8" t="s">
        <v>155</v>
      </c>
      <c r="F25" s="8" t="s">
        <v>155</v>
      </c>
      <c r="G25" s="8" t="s">
        <v>222</v>
      </c>
      <c r="H25" s="373" t="s">
        <v>222</v>
      </c>
    </row>
    <row r="26" spans="1:8" ht="20.25" x14ac:dyDescent="0.3">
      <c r="A26" s="462" t="s">
        <v>1</v>
      </c>
      <c r="B26" s="463"/>
      <c r="C26" s="463"/>
      <c r="D26" s="346">
        <f>D27+D33</f>
        <v>632928.01</v>
      </c>
      <c r="E26" s="346">
        <f t="shared" ref="E26:F26" si="4">E27+E33</f>
        <v>770825.91999999993</v>
      </c>
      <c r="F26" s="346">
        <f t="shared" si="4"/>
        <v>746175.32000000007</v>
      </c>
      <c r="G26" s="346">
        <f t="shared" si="2"/>
        <v>17.889630644491035</v>
      </c>
      <c r="H26" s="346">
        <f t="shared" si="3"/>
        <v>15.177037750323885</v>
      </c>
    </row>
    <row r="27" spans="1:8" ht="18" x14ac:dyDescent="0.25">
      <c r="A27" s="347">
        <v>3</v>
      </c>
      <c r="B27" s="460" t="s">
        <v>13</v>
      </c>
      <c r="C27" s="460"/>
      <c r="D27" s="315">
        <f>D28+D29+D30+D31+D32</f>
        <v>622978.01</v>
      </c>
      <c r="E27" s="315">
        <f t="shared" ref="E27:F27" si="5">E28+E29+E30+E31+E32</f>
        <v>756505.72</v>
      </c>
      <c r="F27" s="315">
        <f t="shared" si="5"/>
        <v>735248.49000000011</v>
      </c>
      <c r="G27" s="315">
        <f t="shared" si="2"/>
        <v>17.650588286364837</v>
      </c>
      <c r="H27" s="315">
        <f t="shared" si="3"/>
        <v>15.269732821892648</v>
      </c>
    </row>
    <row r="28" spans="1:8" x14ac:dyDescent="0.25">
      <c r="A28" s="320"/>
      <c r="B28" s="317">
        <v>31</v>
      </c>
      <c r="C28" s="159" t="s">
        <v>14</v>
      </c>
      <c r="D28" s="349">
        <v>533518.23</v>
      </c>
      <c r="E28" s="349">
        <v>656422.15</v>
      </c>
      <c r="F28" s="367">
        <v>626355.80000000005</v>
      </c>
      <c r="G28" s="402">
        <f t="shared" si="2"/>
        <v>18.723304812307145</v>
      </c>
      <c r="H28" s="406">
        <f t="shared" si="3"/>
        <v>14.821858438925616</v>
      </c>
    </row>
    <row r="29" spans="1:8" x14ac:dyDescent="0.25">
      <c r="A29" s="321"/>
      <c r="B29" s="157">
        <v>32</v>
      </c>
      <c r="C29" s="153" t="s">
        <v>20</v>
      </c>
      <c r="D29" s="349">
        <v>77076.75</v>
      </c>
      <c r="E29" s="349">
        <v>87529.56</v>
      </c>
      <c r="F29" s="367">
        <v>93250.13</v>
      </c>
      <c r="G29" s="402">
        <f t="shared" si="2"/>
        <v>11.942034211071091</v>
      </c>
      <c r="H29" s="406">
        <f t="shared" si="3"/>
        <v>17.34408305918716</v>
      </c>
    </row>
    <row r="30" spans="1:8" x14ac:dyDescent="0.25">
      <c r="A30" s="321"/>
      <c r="B30" s="157">
        <v>34</v>
      </c>
      <c r="C30" s="154" t="s">
        <v>84</v>
      </c>
      <c r="D30" s="349">
        <v>780</v>
      </c>
      <c r="E30" s="349">
        <v>800</v>
      </c>
      <c r="F30" s="367">
        <v>769.35</v>
      </c>
      <c r="G30" s="402">
        <f t="shared" si="2"/>
        <v>2.5</v>
      </c>
      <c r="H30" s="406">
        <f t="shared" si="3"/>
        <v>-1.3842854357574546</v>
      </c>
    </row>
    <row r="31" spans="1:8" ht="60" x14ac:dyDescent="0.25">
      <c r="A31" s="324"/>
      <c r="B31" s="157">
        <v>37</v>
      </c>
      <c r="C31" s="316" t="s">
        <v>156</v>
      </c>
      <c r="D31" s="349">
        <v>11357.3</v>
      </c>
      <c r="E31" s="349">
        <v>11493.08</v>
      </c>
      <c r="F31" s="367">
        <v>14612.28</v>
      </c>
      <c r="G31" s="402">
        <f t="shared" si="2"/>
        <v>1.1814065507244418</v>
      </c>
      <c r="H31" s="406">
        <f t="shared" si="3"/>
        <v>22.275647605986208</v>
      </c>
    </row>
    <row r="32" spans="1:8" x14ac:dyDescent="0.25">
      <c r="A32" s="322"/>
      <c r="B32" s="157">
        <v>38</v>
      </c>
      <c r="C32" s="153" t="s">
        <v>197</v>
      </c>
      <c r="D32" s="349">
        <v>245.73</v>
      </c>
      <c r="E32" s="349">
        <v>260.93</v>
      </c>
      <c r="F32" s="367">
        <v>260.93</v>
      </c>
      <c r="G32" s="402">
        <f t="shared" si="2"/>
        <v>5.8253171348637629</v>
      </c>
      <c r="H32" s="406">
        <f t="shared" si="3"/>
        <v>5.8253171348637629</v>
      </c>
    </row>
    <row r="33" spans="1:8" ht="42" customHeight="1" x14ac:dyDescent="0.25">
      <c r="A33" s="348">
        <v>4</v>
      </c>
      <c r="B33" s="460" t="s">
        <v>15</v>
      </c>
      <c r="C33" s="460"/>
      <c r="D33" s="315">
        <f>D34</f>
        <v>9950</v>
      </c>
      <c r="E33" s="315">
        <f t="shared" ref="E33" si="6">E34</f>
        <v>14320.2</v>
      </c>
      <c r="F33" s="315">
        <f>F34+F35</f>
        <v>10926.83</v>
      </c>
      <c r="G33" s="315">
        <f t="shared" si="2"/>
        <v>30.517730199298899</v>
      </c>
      <c r="H33" s="315">
        <f t="shared" si="3"/>
        <v>8.9397382406425283</v>
      </c>
    </row>
    <row r="34" spans="1:8" ht="45" x14ac:dyDescent="0.25">
      <c r="A34" s="320"/>
      <c r="B34" s="317">
        <v>42</v>
      </c>
      <c r="C34" s="413" t="s">
        <v>24</v>
      </c>
      <c r="D34" s="349">
        <v>9950</v>
      </c>
      <c r="E34" s="349">
        <v>14320.2</v>
      </c>
      <c r="F34" s="367">
        <v>5514.47</v>
      </c>
      <c r="G34" s="402">
        <f t="shared" si="2"/>
        <v>30.517730199298899</v>
      </c>
      <c r="H34" s="406">
        <f t="shared" si="3"/>
        <v>-80.434384446737397</v>
      </c>
    </row>
    <row r="35" spans="1:8" ht="30.75" thickBot="1" x14ac:dyDescent="0.3">
      <c r="A35" s="374"/>
      <c r="B35" s="325">
        <v>42</v>
      </c>
      <c r="C35" s="326" t="s">
        <v>217</v>
      </c>
      <c r="D35" s="350">
        <v>0</v>
      </c>
      <c r="E35" s="350">
        <v>0</v>
      </c>
      <c r="F35" s="415">
        <v>5412.36</v>
      </c>
      <c r="G35" s="409"/>
      <c r="H35" s="410">
        <f t="shared" si="3"/>
        <v>100</v>
      </c>
    </row>
  </sheetData>
  <mergeCells count="11">
    <mergeCell ref="A4:D4"/>
    <mergeCell ref="A6:D6"/>
    <mergeCell ref="A8:D8"/>
    <mergeCell ref="A12:C12"/>
    <mergeCell ref="A2:G2"/>
    <mergeCell ref="B33:C33"/>
    <mergeCell ref="B27:C27"/>
    <mergeCell ref="B13:C13"/>
    <mergeCell ref="B19:C19"/>
    <mergeCell ref="A26:C26"/>
    <mergeCell ref="A22:D22"/>
  </mergeCells>
  <pageMargins left="0.7" right="0.7" top="0.75" bottom="0.75" header="0.3" footer="0.3"/>
  <pageSetup paperSize="9" scale="6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0"/>
  <sheetViews>
    <sheetView topLeftCell="A7" workbookViewId="0">
      <selection sqref="A1:G33"/>
    </sheetView>
  </sheetViews>
  <sheetFormatPr defaultRowHeight="15" x14ac:dyDescent="0.25"/>
  <cols>
    <col min="1" max="1" width="5.42578125" bestFit="1" customWidth="1"/>
    <col min="2" max="2" width="30.42578125" customWidth="1"/>
    <col min="3" max="4" width="15.42578125" bestFit="1" customWidth="1"/>
    <col min="5" max="5" width="16.140625" customWidth="1"/>
    <col min="6" max="6" width="17.28515625" bestFit="1" customWidth="1"/>
    <col min="7" max="7" width="16" bestFit="1" customWidth="1"/>
    <col min="9" max="9" width="11.28515625" bestFit="1" customWidth="1"/>
  </cols>
  <sheetData>
    <row r="1" spans="1:9" ht="45.75" customHeight="1" x14ac:dyDescent="0.25">
      <c r="A1" s="437" t="s">
        <v>212</v>
      </c>
      <c r="B1" s="437"/>
      <c r="C1" s="437"/>
      <c r="D1" s="437"/>
      <c r="E1" s="437"/>
      <c r="F1" s="437"/>
      <c r="G1" s="437"/>
    </row>
    <row r="2" spans="1:9" ht="18" customHeight="1" x14ac:dyDescent="0.25">
      <c r="A2" s="4"/>
      <c r="B2" s="4"/>
      <c r="C2" s="4"/>
    </row>
    <row r="3" spans="1:9" ht="15.75" customHeight="1" x14ac:dyDescent="0.25">
      <c r="A3" s="437" t="s">
        <v>17</v>
      </c>
      <c r="B3" s="437"/>
      <c r="C3" s="437"/>
    </row>
    <row r="4" spans="1:9" ht="18" x14ac:dyDescent="0.25">
      <c r="B4" s="4"/>
      <c r="C4" s="5"/>
    </row>
    <row r="5" spans="1:9" ht="18" customHeight="1" x14ac:dyDescent="0.25">
      <c r="A5" s="437" t="s">
        <v>4</v>
      </c>
      <c r="B5" s="437"/>
      <c r="C5" s="437"/>
    </row>
    <row r="6" spans="1:9" ht="18" x14ac:dyDescent="0.25">
      <c r="A6" s="4"/>
      <c r="B6" s="4"/>
      <c r="C6" s="5"/>
    </row>
    <row r="7" spans="1:9" ht="15.75" customHeight="1" x14ac:dyDescent="0.25">
      <c r="A7" s="437" t="s">
        <v>202</v>
      </c>
      <c r="B7" s="437"/>
      <c r="C7" s="437"/>
    </row>
    <row r="8" spans="1:9" ht="18.75" thickBot="1" x14ac:dyDescent="0.3">
      <c r="A8" s="4"/>
      <c r="B8" s="4"/>
      <c r="C8" s="5"/>
    </row>
    <row r="9" spans="1:9" ht="25.5" x14ac:dyDescent="0.25">
      <c r="A9" s="388" t="s">
        <v>7</v>
      </c>
      <c r="B9" s="330" t="s">
        <v>3</v>
      </c>
      <c r="C9" s="330" t="s">
        <v>191</v>
      </c>
      <c r="D9" s="330" t="s">
        <v>206</v>
      </c>
      <c r="E9" s="330" t="s">
        <v>213</v>
      </c>
      <c r="F9" s="330" t="s">
        <v>223</v>
      </c>
      <c r="G9" s="389" t="s">
        <v>224</v>
      </c>
    </row>
    <row r="10" spans="1:9" x14ac:dyDescent="0.25">
      <c r="A10" s="323"/>
      <c r="B10" s="8"/>
      <c r="C10" s="8" t="s">
        <v>155</v>
      </c>
      <c r="D10" s="8" t="s">
        <v>155</v>
      </c>
      <c r="E10" s="8" t="s">
        <v>155</v>
      </c>
      <c r="F10" s="8" t="s">
        <v>222</v>
      </c>
      <c r="G10" s="373" t="s">
        <v>222</v>
      </c>
    </row>
    <row r="11" spans="1:9" s="158" customFormat="1" ht="15.75" customHeight="1" x14ac:dyDescent="0.3">
      <c r="A11" s="390"/>
      <c r="B11" s="383" t="s">
        <v>0</v>
      </c>
      <c r="C11" s="368">
        <f>C12+C13+C14+C15+C16+C17+C18</f>
        <v>632928.01</v>
      </c>
      <c r="D11" s="368">
        <f>D12+D13+D14+D15+D16+D17+D18</f>
        <v>770825.92000000016</v>
      </c>
      <c r="E11" s="368">
        <f>E12+E13+E14+E15+E16+E17+E18</f>
        <v>750212.7699999999</v>
      </c>
      <c r="F11" s="384">
        <f>(D11-C11)/D11*100</f>
        <v>17.889630644491056</v>
      </c>
      <c r="G11" s="391">
        <f>(E11-C11)/E11*100</f>
        <v>15.633532870948052</v>
      </c>
    </row>
    <row r="12" spans="1:9" s="196" customFormat="1" ht="15.75" customHeight="1" x14ac:dyDescent="0.25">
      <c r="A12" s="331" t="s">
        <v>165</v>
      </c>
      <c r="B12" s="386" t="s">
        <v>120</v>
      </c>
      <c r="C12" s="328">
        <v>28967.91</v>
      </c>
      <c r="D12" s="387">
        <v>35107.54</v>
      </c>
      <c r="E12" s="387">
        <v>54326.5</v>
      </c>
      <c r="F12" s="387">
        <f t="shared" ref="F12:F32" si="0">(D12-C12)/D12*100</f>
        <v>17.488066666021034</v>
      </c>
      <c r="G12" s="387">
        <f t="shared" ref="G12:G18" si="1">(E12-C12)/E12*100</f>
        <v>46.678122095110119</v>
      </c>
    </row>
    <row r="13" spans="1:9" s="196" customFormat="1" ht="15.75" x14ac:dyDescent="0.25">
      <c r="A13" s="331" t="s">
        <v>145</v>
      </c>
      <c r="B13" s="385" t="s">
        <v>146</v>
      </c>
      <c r="C13" s="328">
        <v>581157.82999999996</v>
      </c>
      <c r="D13" s="328">
        <v>709579.92</v>
      </c>
      <c r="E13" s="387">
        <v>672433.2</v>
      </c>
      <c r="F13" s="387">
        <f t="shared" si="0"/>
        <v>18.098326401344625</v>
      </c>
      <c r="G13" s="387">
        <f t="shared" si="1"/>
        <v>13.573894031407136</v>
      </c>
      <c r="I13" s="327"/>
    </row>
    <row r="14" spans="1:9" x14ac:dyDescent="0.25">
      <c r="A14" s="331" t="s">
        <v>150</v>
      </c>
      <c r="B14" s="385" t="s">
        <v>128</v>
      </c>
      <c r="C14" s="329">
        <v>3000</v>
      </c>
      <c r="D14" s="387">
        <v>3000</v>
      </c>
      <c r="E14" s="387">
        <v>4087.97</v>
      </c>
      <c r="F14" s="387">
        <f t="shared" si="0"/>
        <v>0</v>
      </c>
      <c r="G14" s="387">
        <f t="shared" si="1"/>
        <v>26.613942861615907</v>
      </c>
    </row>
    <row r="15" spans="1:9" s="196" customFormat="1" ht="15.75" x14ac:dyDescent="0.25">
      <c r="A15" s="331" t="s">
        <v>149</v>
      </c>
      <c r="B15" s="385" t="s">
        <v>135</v>
      </c>
      <c r="C15" s="328">
        <v>12002.18</v>
      </c>
      <c r="D15" s="387">
        <v>12002.18</v>
      </c>
      <c r="E15" s="387">
        <v>9176.73</v>
      </c>
      <c r="F15" s="387">
        <f t="shared" si="0"/>
        <v>0</v>
      </c>
      <c r="G15" s="387">
        <f t="shared" si="1"/>
        <v>-30.789289866869801</v>
      </c>
      <c r="I15" s="327"/>
    </row>
    <row r="16" spans="1:9" x14ac:dyDescent="0.25">
      <c r="A16" s="331" t="s">
        <v>152</v>
      </c>
      <c r="B16" s="385" t="s">
        <v>153</v>
      </c>
      <c r="C16" s="328">
        <v>0</v>
      </c>
      <c r="D16" s="387">
        <v>3200</v>
      </c>
      <c r="E16" s="387">
        <v>3435.55</v>
      </c>
      <c r="F16" s="387">
        <f t="shared" si="0"/>
        <v>100</v>
      </c>
      <c r="G16" s="387">
        <f t="shared" si="1"/>
        <v>100</v>
      </c>
    </row>
    <row r="17" spans="1:9" x14ac:dyDescent="0.25">
      <c r="A17" s="331" t="s">
        <v>154</v>
      </c>
      <c r="B17" s="386" t="s">
        <v>121</v>
      </c>
      <c r="C17" s="329">
        <v>1000</v>
      </c>
      <c r="D17" s="387">
        <v>1135.78</v>
      </c>
      <c r="E17" s="387">
        <v>1112.1300000000001</v>
      </c>
      <c r="F17" s="387">
        <f t="shared" si="0"/>
        <v>11.954779974995155</v>
      </c>
      <c r="G17" s="387">
        <f t="shared" si="1"/>
        <v>10.082454389324997</v>
      </c>
      <c r="I17" s="100"/>
    </row>
    <row r="18" spans="1:9" x14ac:dyDescent="0.25">
      <c r="A18" s="331" t="s">
        <v>198</v>
      </c>
      <c r="B18" s="386" t="s">
        <v>199</v>
      </c>
      <c r="C18" s="329">
        <v>6800.09</v>
      </c>
      <c r="D18" s="387">
        <v>6800.5</v>
      </c>
      <c r="E18" s="387">
        <v>5640.69</v>
      </c>
      <c r="F18" s="387">
        <f t="shared" si="0"/>
        <v>6.0289684581994636E-3</v>
      </c>
      <c r="G18" s="387">
        <f t="shared" si="1"/>
        <v>-20.554222976267098</v>
      </c>
    </row>
    <row r="19" spans="1:9" ht="18" thickBot="1" x14ac:dyDescent="0.35">
      <c r="A19" s="332"/>
      <c r="B19" s="392"/>
      <c r="C19" s="393"/>
      <c r="D19" s="394"/>
      <c r="E19" s="395"/>
      <c r="F19" s="396"/>
      <c r="G19" s="397"/>
    </row>
    <row r="20" spans="1:9" ht="17.25" x14ac:dyDescent="0.3">
      <c r="D20" s="363"/>
      <c r="E20" s="365"/>
      <c r="F20" s="382"/>
      <c r="G20" s="382"/>
      <c r="H20" s="162"/>
    </row>
    <row r="21" spans="1:9" ht="15.75" customHeight="1" x14ac:dyDescent="0.3">
      <c r="A21" s="437" t="s">
        <v>203</v>
      </c>
      <c r="B21" s="437"/>
      <c r="C21" s="437"/>
      <c r="D21" s="363"/>
      <c r="E21" s="365"/>
      <c r="F21" s="382"/>
      <c r="G21" s="382"/>
      <c r="H21" s="162"/>
    </row>
    <row r="22" spans="1:9" ht="18.75" thickBot="1" x14ac:dyDescent="0.35">
      <c r="A22" s="4"/>
      <c r="B22" s="4"/>
      <c r="C22" s="5"/>
      <c r="D22" s="363"/>
      <c r="E22" s="365"/>
      <c r="F22" s="382"/>
      <c r="G22" s="382"/>
      <c r="H22" s="162"/>
    </row>
    <row r="23" spans="1:9" ht="25.5" x14ac:dyDescent="0.25">
      <c r="A23" s="388" t="s">
        <v>7</v>
      </c>
      <c r="B23" s="330" t="s">
        <v>12</v>
      </c>
      <c r="C23" s="330" t="s">
        <v>191</v>
      </c>
      <c r="D23" s="398" t="s">
        <v>206</v>
      </c>
      <c r="E23" s="398" t="s">
        <v>213</v>
      </c>
      <c r="F23" s="330" t="s">
        <v>223</v>
      </c>
      <c r="G23" s="389" t="s">
        <v>224</v>
      </c>
      <c r="H23" s="100"/>
    </row>
    <row r="24" spans="1:9" x14ac:dyDescent="0.25">
      <c r="A24" s="323"/>
      <c r="B24" s="8"/>
      <c r="C24" s="8" t="s">
        <v>155</v>
      </c>
      <c r="D24" s="369" t="s">
        <v>155</v>
      </c>
      <c r="E24" s="369" t="s">
        <v>155</v>
      </c>
      <c r="F24" s="8" t="s">
        <v>222</v>
      </c>
      <c r="G24" s="373" t="s">
        <v>222</v>
      </c>
    </row>
    <row r="25" spans="1:9" s="199" customFormat="1" ht="15.75" customHeight="1" x14ac:dyDescent="0.3">
      <c r="A25" s="390"/>
      <c r="B25" s="383" t="s">
        <v>1</v>
      </c>
      <c r="C25" s="368">
        <f>C26+C27+C28+C29+C30+C31+C32</f>
        <v>632928.01</v>
      </c>
      <c r="D25" s="368">
        <f>D26+D27+D28+D29+D30+D31+D32</f>
        <v>770825.92000000016</v>
      </c>
      <c r="E25" s="368">
        <f>E26+E27+E28+E29+E30+E31+E32</f>
        <v>746175.32</v>
      </c>
      <c r="F25" s="384">
        <f t="shared" si="0"/>
        <v>17.889630644491056</v>
      </c>
      <c r="G25" s="391">
        <f>(E25-C25)/E25*100</f>
        <v>15.177037750323871</v>
      </c>
    </row>
    <row r="26" spans="1:9" ht="15.75" customHeight="1" x14ac:dyDescent="0.3">
      <c r="A26" s="331" t="s">
        <v>165</v>
      </c>
      <c r="B26" s="386" t="s">
        <v>120</v>
      </c>
      <c r="C26" s="328">
        <v>28967.91</v>
      </c>
      <c r="D26" s="387">
        <v>35107.54</v>
      </c>
      <c r="E26" s="387">
        <v>54326.5</v>
      </c>
      <c r="F26" s="384">
        <f t="shared" si="0"/>
        <v>17.488066666021034</v>
      </c>
      <c r="G26" s="391">
        <f t="shared" ref="G26:G32" si="2">(E26-C26)/E26*100</f>
        <v>46.678122095110119</v>
      </c>
    </row>
    <row r="27" spans="1:9" s="193" customFormat="1" ht="15.75" customHeight="1" x14ac:dyDescent="0.3">
      <c r="A27" s="331" t="s">
        <v>145</v>
      </c>
      <c r="B27" s="385" t="s">
        <v>146</v>
      </c>
      <c r="C27" s="328">
        <v>581157.82999999996</v>
      </c>
      <c r="D27" s="328">
        <v>709579.92</v>
      </c>
      <c r="E27" s="387">
        <v>670108.5</v>
      </c>
      <c r="F27" s="384">
        <f t="shared" si="0"/>
        <v>18.098326401344625</v>
      </c>
      <c r="G27" s="391">
        <f t="shared" si="2"/>
        <v>13.274069796159882</v>
      </c>
    </row>
    <row r="28" spans="1:9" s="192" customFormat="1" ht="17.25" x14ac:dyDescent="0.3">
      <c r="A28" s="331" t="s">
        <v>150</v>
      </c>
      <c r="B28" s="385" t="s">
        <v>128</v>
      </c>
      <c r="C28" s="329">
        <v>3000</v>
      </c>
      <c r="D28" s="387">
        <v>3000</v>
      </c>
      <c r="E28" s="387">
        <v>2450</v>
      </c>
      <c r="F28" s="384">
        <f t="shared" si="0"/>
        <v>0</v>
      </c>
      <c r="G28" s="391">
        <f t="shared" si="2"/>
        <v>-22.448979591836736</v>
      </c>
    </row>
    <row r="29" spans="1:9" s="192" customFormat="1" ht="17.25" x14ac:dyDescent="0.3">
      <c r="A29" s="331" t="s">
        <v>149</v>
      </c>
      <c r="B29" s="385" t="s">
        <v>135</v>
      </c>
      <c r="C29" s="328">
        <v>12002.18</v>
      </c>
      <c r="D29" s="387">
        <v>12002.18</v>
      </c>
      <c r="E29" s="387">
        <v>9101.9500000000007</v>
      </c>
      <c r="F29" s="384">
        <f t="shared" si="0"/>
        <v>0</v>
      </c>
      <c r="G29" s="391">
        <f t="shared" si="2"/>
        <v>-31.863831376792877</v>
      </c>
    </row>
    <row r="30" spans="1:9" s="192" customFormat="1" ht="17.25" x14ac:dyDescent="0.3">
      <c r="A30" s="331" t="s">
        <v>152</v>
      </c>
      <c r="B30" s="385" t="s">
        <v>153</v>
      </c>
      <c r="C30" s="328">
        <v>0</v>
      </c>
      <c r="D30" s="387">
        <v>3200</v>
      </c>
      <c r="E30" s="387">
        <v>3435.55</v>
      </c>
      <c r="F30" s="384">
        <f t="shared" si="0"/>
        <v>100</v>
      </c>
      <c r="G30" s="391">
        <f t="shared" si="2"/>
        <v>100</v>
      </c>
    </row>
    <row r="31" spans="1:9" s="195" customFormat="1" ht="17.25" x14ac:dyDescent="0.3">
      <c r="A31" s="331" t="s">
        <v>154</v>
      </c>
      <c r="B31" s="386" t="s">
        <v>121</v>
      </c>
      <c r="C31" s="329">
        <v>1000</v>
      </c>
      <c r="D31" s="387">
        <v>1135.78</v>
      </c>
      <c r="E31" s="387">
        <v>1112.1300000000001</v>
      </c>
      <c r="F31" s="384">
        <f t="shared" si="0"/>
        <v>11.954779974995155</v>
      </c>
      <c r="G31" s="391">
        <f t="shared" si="2"/>
        <v>10.082454389324997</v>
      </c>
    </row>
    <row r="32" spans="1:9" s="194" customFormat="1" ht="17.25" x14ac:dyDescent="0.3">
      <c r="A32" s="331" t="s">
        <v>198</v>
      </c>
      <c r="B32" s="386" t="s">
        <v>199</v>
      </c>
      <c r="C32" s="329">
        <v>6800.09</v>
      </c>
      <c r="D32" s="387">
        <v>6800.5</v>
      </c>
      <c r="E32" s="387">
        <v>5640.69</v>
      </c>
      <c r="F32" s="384">
        <f t="shared" si="0"/>
        <v>6.0289684581994636E-3</v>
      </c>
      <c r="G32" s="391">
        <f t="shared" si="2"/>
        <v>-20.554222976267098</v>
      </c>
    </row>
    <row r="33" spans="1:7" s="194" customFormat="1" ht="18" thickBot="1" x14ac:dyDescent="0.35">
      <c r="A33" s="332"/>
      <c r="B33" s="392"/>
      <c r="C33" s="393"/>
      <c r="D33" s="399"/>
      <c r="E33" s="395"/>
      <c r="F33" s="400"/>
      <c r="G33" s="401"/>
    </row>
    <row r="34" spans="1:7" s="194" customFormat="1" x14ac:dyDescent="0.25">
      <c r="C34" s="162"/>
      <c r="D34"/>
    </row>
    <row r="35" spans="1:7" s="194" customFormat="1" x14ac:dyDescent="0.2">
      <c r="A35" s="151"/>
      <c r="B35" s="335"/>
      <c r="C35" s="162"/>
      <c r="D35" s="336"/>
    </row>
    <row r="36" spans="1:7" s="194" customFormat="1" x14ac:dyDescent="0.25">
      <c r="A36" s="151"/>
      <c r="B36" s="335"/>
      <c r="C36" s="162"/>
      <c r="D36"/>
    </row>
    <row r="37" spans="1:7" s="155" customFormat="1" x14ac:dyDescent="0.25">
      <c r="A37" s="156"/>
      <c r="B37" s="337"/>
      <c r="C37" s="191"/>
      <c r="D37" s="191"/>
    </row>
    <row r="38" spans="1:7" s="192" customFormat="1" x14ac:dyDescent="0.25">
      <c r="A38" s="151"/>
      <c r="B38" s="335"/>
      <c r="C38" s="162"/>
      <c r="D38"/>
    </row>
    <row r="39" spans="1:7" s="160" customFormat="1" x14ac:dyDescent="0.25">
      <c r="A39" s="333"/>
      <c r="B39" s="338"/>
      <c r="C39" s="339"/>
      <c r="D39" s="339"/>
    </row>
    <row r="40" spans="1:7" x14ac:dyDescent="0.25">
      <c r="A40" s="151"/>
      <c r="B40" s="335"/>
      <c r="C40" s="162"/>
    </row>
    <row r="41" spans="1:7" x14ac:dyDescent="0.25">
      <c r="A41" s="151"/>
      <c r="B41" s="335"/>
      <c r="C41" s="162"/>
    </row>
    <row r="42" spans="1:7" x14ac:dyDescent="0.25">
      <c r="A42" s="156"/>
      <c r="B42" s="337"/>
      <c r="C42" s="191"/>
      <c r="D42" s="191"/>
    </row>
    <row r="43" spans="1:7" x14ac:dyDescent="0.25">
      <c r="A43" s="151"/>
      <c r="B43" s="335"/>
      <c r="C43" s="162"/>
    </row>
    <row r="44" spans="1:7" s="197" customFormat="1" ht="15.75" x14ac:dyDescent="0.25">
      <c r="A44" s="334"/>
      <c r="B44" s="340"/>
      <c r="C44" s="341"/>
      <c r="D44" s="341"/>
    </row>
    <row r="45" spans="1:7" s="155" customFormat="1" x14ac:dyDescent="0.25">
      <c r="A45" s="152"/>
      <c r="B45" s="342"/>
      <c r="C45" s="191"/>
      <c r="D45" s="191"/>
    </row>
    <row r="46" spans="1:7" x14ac:dyDescent="0.25">
      <c r="A46" s="151"/>
      <c r="B46" s="335"/>
      <c r="C46" s="343"/>
      <c r="D46" s="100"/>
    </row>
    <row r="47" spans="1:7" x14ac:dyDescent="0.25">
      <c r="A47" s="151"/>
      <c r="B47" s="335"/>
      <c r="C47" s="194"/>
      <c r="D47" s="100"/>
    </row>
    <row r="48" spans="1:7" x14ac:dyDescent="0.25">
      <c r="A48" s="151"/>
      <c r="B48" s="335"/>
      <c r="C48" s="194"/>
    </row>
    <row r="49" spans="1:3" x14ac:dyDescent="0.25">
      <c r="A49" s="198"/>
      <c r="B49" s="192"/>
      <c r="C49" s="194"/>
    </row>
    <row r="50" spans="1:3" x14ac:dyDescent="0.25">
      <c r="A50" s="198"/>
      <c r="B50" s="192"/>
      <c r="C50" s="194"/>
    </row>
  </sheetData>
  <mergeCells count="5">
    <mergeCell ref="A3:C3"/>
    <mergeCell ref="A5:C5"/>
    <mergeCell ref="A7:C7"/>
    <mergeCell ref="A21:C21"/>
    <mergeCell ref="A1:G1"/>
  </mergeCells>
  <phoneticPr fontId="28" type="noConversion"/>
  <pageMargins left="0.7" right="0.7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48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42578125" bestFit="1" customWidth="1"/>
    <col min="2" max="2" width="6" customWidth="1"/>
    <col min="3" max="3" width="12.5703125" customWidth="1"/>
    <col min="4" max="4" width="65.7109375" customWidth="1"/>
    <col min="5" max="6" width="25.28515625" customWidth="1"/>
    <col min="7" max="7" width="0.140625" style="204" customWidth="1"/>
    <col min="8" max="8" width="23" customWidth="1"/>
    <col min="10" max="10" width="10.140625" bestFit="1" customWidth="1"/>
  </cols>
  <sheetData>
    <row r="1" spans="1:12" ht="45" customHeight="1" x14ac:dyDescent="0.25">
      <c r="A1" s="437" t="s">
        <v>212</v>
      </c>
      <c r="B1" s="437"/>
      <c r="C1" s="437"/>
      <c r="D1" s="437"/>
      <c r="E1" s="437"/>
      <c r="F1" s="437"/>
      <c r="G1" s="437"/>
    </row>
    <row r="2" spans="1:12" ht="18" x14ac:dyDescent="0.25">
      <c r="A2" s="4"/>
      <c r="B2" s="4"/>
      <c r="C2" s="4"/>
      <c r="D2" s="4"/>
      <c r="E2" s="5"/>
      <c r="F2" s="5"/>
    </row>
    <row r="3" spans="1:12" ht="18" customHeight="1" x14ac:dyDescent="0.25">
      <c r="A3" s="437" t="s">
        <v>16</v>
      </c>
      <c r="B3" s="439"/>
      <c r="C3" s="439"/>
      <c r="D3" s="439"/>
      <c r="E3" s="439"/>
      <c r="F3" s="439"/>
      <c r="J3" s="100"/>
    </row>
    <row r="4" spans="1:12" ht="18" x14ac:dyDescent="0.25">
      <c r="A4" s="4"/>
      <c r="B4" s="4"/>
      <c r="C4" s="4"/>
      <c r="D4" s="4"/>
      <c r="E4" s="5"/>
      <c r="F4" s="5"/>
      <c r="J4" s="100"/>
    </row>
    <row r="5" spans="1:12" ht="49.5" customHeight="1" x14ac:dyDescent="0.25">
      <c r="A5" s="552" t="s">
        <v>18</v>
      </c>
      <c r="B5" s="553"/>
      <c r="C5" s="554"/>
      <c r="D5" s="303" t="s">
        <v>19</v>
      </c>
      <c r="E5" s="305" t="s">
        <v>194</v>
      </c>
      <c r="F5" s="304" t="s">
        <v>204</v>
      </c>
      <c r="G5" s="304" t="s">
        <v>204</v>
      </c>
      <c r="H5" s="304" t="s">
        <v>216</v>
      </c>
      <c r="I5" s="86"/>
      <c r="J5" s="86"/>
      <c r="K5" s="86"/>
      <c r="L5" s="86"/>
    </row>
    <row r="6" spans="1:12" s="206" customFormat="1" ht="36" customHeight="1" x14ac:dyDescent="0.3">
      <c r="A6" s="546" t="s">
        <v>166</v>
      </c>
      <c r="B6" s="547"/>
      <c r="C6" s="548"/>
      <c r="D6" s="207"/>
      <c r="E6" s="307">
        <f>E7+E245</f>
        <v>631928.01000000013</v>
      </c>
      <c r="F6" s="308">
        <f>F7+F245</f>
        <v>769690.14000000013</v>
      </c>
      <c r="G6" s="308">
        <f>G7+G240</f>
        <v>31819.72</v>
      </c>
      <c r="H6" s="308">
        <f>H7+H245</f>
        <v>746175.32000000007</v>
      </c>
      <c r="I6" s="205"/>
      <c r="J6" s="205"/>
      <c r="K6" s="205"/>
      <c r="L6" s="205"/>
    </row>
    <row r="7" spans="1:12" s="206" customFormat="1" ht="18.75" x14ac:dyDescent="0.3">
      <c r="A7" s="534"/>
      <c r="B7" s="535"/>
      <c r="C7" s="536"/>
      <c r="D7" s="302" t="s">
        <v>184</v>
      </c>
      <c r="E7" s="309">
        <f>E8+E61+E193+E206+E218+E239</f>
        <v>35768</v>
      </c>
      <c r="F7" s="309">
        <f>F8+F61+F193+F206+F218+F239</f>
        <v>41908.04</v>
      </c>
      <c r="G7" s="309">
        <f>G8+G61+G193+G206+G218+G234</f>
        <v>31819.72</v>
      </c>
      <c r="H7" s="309">
        <f>H8+H61+H200+H206+H218+H239</f>
        <v>61079.32</v>
      </c>
      <c r="I7" s="205"/>
      <c r="J7" s="205"/>
      <c r="K7" s="205"/>
      <c r="L7" s="205"/>
    </row>
    <row r="8" spans="1:12" s="49" customFormat="1" ht="25.5" x14ac:dyDescent="0.25">
      <c r="A8" s="540" t="s">
        <v>25</v>
      </c>
      <c r="B8" s="541"/>
      <c r="C8" s="542"/>
      <c r="D8" s="48" t="s">
        <v>54</v>
      </c>
      <c r="E8" s="108">
        <f>E9+E54</f>
        <v>27237</v>
      </c>
      <c r="F8" s="108">
        <f t="shared" ref="F8:H8" si="0">F9+F54</f>
        <v>27771</v>
      </c>
      <c r="G8" s="108">
        <f t="shared" si="0"/>
        <v>27771</v>
      </c>
      <c r="H8" s="108">
        <f t="shared" si="0"/>
        <v>34608.03</v>
      </c>
      <c r="I8" s="86"/>
      <c r="J8" s="86"/>
      <c r="K8" s="86"/>
      <c r="L8" s="86"/>
    </row>
    <row r="9" spans="1:12" s="45" customFormat="1" x14ac:dyDescent="0.25">
      <c r="A9" s="543" t="s">
        <v>26</v>
      </c>
      <c r="B9" s="544"/>
      <c r="C9" s="545"/>
      <c r="D9" s="44" t="s">
        <v>11</v>
      </c>
      <c r="E9" s="109">
        <f>E11+E45</f>
        <v>27237</v>
      </c>
      <c r="F9" s="109">
        <f t="shared" ref="F9:H9" si="1">F11+F45</f>
        <v>27771</v>
      </c>
      <c r="G9" s="109">
        <f t="shared" si="1"/>
        <v>27771</v>
      </c>
      <c r="H9" s="109">
        <f t="shared" si="1"/>
        <v>27771</v>
      </c>
      <c r="I9" s="86"/>
      <c r="J9" s="86"/>
      <c r="K9" s="86"/>
      <c r="L9" s="86"/>
    </row>
    <row r="10" spans="1:12" x14ac:dyDescent="0.25">
      <c r="A10" s="489" t="s">
        <v>162</v>
      </c>
      <c r="B10" s="490"/>
      <c r="C10" s="491"/>
      <c r="D10" s="16" t="s">
        <v>9</v>
      </c>
      <c r="E10" s="201"/>
      <c r="F10" s="202"/>
      <c r="H10" s="86"/>
      <c r="I10" s="86"/>
      <c r="J10" s="86"/>
      <c r="K10" s="86"/>
      <c r="L10" s="86"/>
    </row>
    <row r="11" spans="1:12" s="29" customFormat="1" x14ac:dyDescent="0.25">
      <c r="A11" s="537">
        <v>3</v>
      </c>
      <c r="B11" s="538"/>
      <c r="C11" s="539"/>
      <c r="D11" s="28" t="s">
        <v>13</v>
      </c>
      <c r="E11" s="110">
        <f t="shared" ref="E11:H11" si="2">E12+E42</f>
        <v>23270</v>
      </c>
      <c r="F11" s="222">
        <f t="shared" si="2"/>
        <v>23688</v>
      </c>
      <c r="G11" s="222">
        <f t="shared" si="2"/>
        <v>23688</v>
      </c>
      <c r="H11" s="222">
        <f t="shared" si="2"/>
        <v>23688</v>
      </c>
      <c r="I11" s="86"/>
      <c r="J11" s="86"/>
      <c r="K11" s="86"/>
      <c r="L11" s="86"/>
    </row>
    <row r="12" spans="1:12" s="31" customFormat="1" x14ac:dyDescent="0.25">
      <c r="A12" s="516">
        <v>32</v>
      </c>
      <c r="B12" s="517"/>
      <c r="C12" s="518"/>
      <c r="D12" s="30" t="s">
        <v>20</v>
      </c>
      <c r="E12" s="111">
        <f t="shared" ref="E12:H12" si="3">E13+E17+E22+E31</f>
        <v>22470</v>
      </c>
      <c r="F12" s="278">
        <f t="shared" si="3"/>
        <v>22888</v>
      </c>
      <c r="G12" s="278">
        <f t="shared" si="3"/>
        <v>22888</v>
      </c>
      <c r="H12" s="278">
        <f t="shared" si="3"/>
        <v>22888</v>
      </c>
      <c r="I12" s="86"/>
      <c r="J12" s="86"/>
      <c r="K12" s="86"/>
      <c r="L12" s="86"/>
    </row>
    <row r="13" spans="1:12" s="82" customFormat="1" x14ac:dyDescent="0.25">
      <c r="A13" s="78">
        <v>321</v>
      </c>
      <c r="B13" s="79"/>
      <c r="C13" s="80"/>
      <c r="D13" s="81" t="s">
        <v>27</v>
      </c>
      <c r="E13" s="112">
        <f t="shared" ref="E13:H13" si="4">E14+E15+E16</f>
        <v>1000</v>
      </c>
      <c r="F13" s="279">
        <f t="shared" si="4"/>
        <v>1075</v>
      </c>
      <c r="G13" s="279">
        <f t="shared" si="4"/>
        <v>1075</v>
      </c>
      <c r="H13" s="279">
        <f t="shared" si="4"/>
        <v>1075</v>
      </c>
      <c r="I13" s="163"/>
      <c r="J13" s="163"/>
      <c r="K13" s="163"/>
      <c r="L13" s="163"/>
    </row>
    <row r="14" spans="1:12" x14ac:dyDescent="0.25">
      <c r="A14" s="522">
        <v>3211</v>
      </c>
      <c r="B14" s="523"/>
      <c r="C14" s="524"/>
      <c r="D14" s="20" t="s">
        <v>28</v>
      </c>
      <c r="E14" s="200">
        <v>800</v>
      </c>
      <c r="F14" s="362">
        <v>850</v>
      </c>
      <c r="G14" s="362">
        <v>850</v>
      </c>
      <c r="H14" s="371">
        <v>850</v>
      </c>
      <c r="I14" s="86"/>
      <c r="J14" s="86"/>
      <c r="K14" s="86"/>
      <c r="L14" s="86"/>
    </row>
    <row r="15" spans="1:12" x14ac:dyDescent="0.25">
      <c r="A15" s="17">
        <v>3213</v>
      </c>
      <c r="B15" s="18"/>
      <c r="C15" s="19"/>
      <c r="D15" s="20" t="s">
        <v>29</v>
      </c>
      <c r="E15" s="200">
        <v>200</v>
      </c>
      <c r="F15" s="362">
        <v>225</v>
      </c>
      <c r="G15" s="362">
        <v>225</v>
      </c>
      <c r="H15" s="371">
        <v>225</v>
      </c>
      <c r="I15" s="86"/>
      <c r="J15" s="86"/>
      <c r="K15" s="86"/>
      <c r="L15" s="86"/>
    </row>
    <row r="16" spans="1:12" ht="14.25" customHeight="1" x14ac:dyDescent="0.25">
      <c r="A16" s="17">
        <v>3214</v>
      </c>
      <c r="B16" s="18"/>
      <c r="C16" s="19"/>
      <c r="D16" s="20" t="s">
        <v>30</v>
      </c>
      <c r="E16" s="200">
        <v>0</v>
      </c>
      <c r="F16" s="200">
        <v>0</v>
      </c>
      <c r="G16" s="200">
        <v>0</v>
      </c>
      <c r="H16" s="200">
        <v>0</v>
      </c>
      <c r="I16" s="86"/>
      <c r="J16" s="86"/>
      <c r="K16" s="86"/>
      <c r="L16" s="86"/>
    </row>
    <row r="17" spans="1:24" s="64" customFormat="1" x14ac:dyDescent="0.25">
      <c r="A17" s="67"/>
      <c r="B17" s="68">
        <v>322</v>
      </c>
      <c r="C17" s="71"/>
      <c r="D17" s="63" t="s">
        <v>31</v>
      </c>
      <c r="E17" s="106">
        <f t="shared" ref="E17:H17" si="5">E18+E19+E20+E21</f>
        <v>10686.51</v>
      </c>
      <c r="F17" s="249">
        <f t="shared" si="5"/>
        <v>10786.51</v>
      </c>
      <c r="G17" s="249">
        <f t="shared" si="5"/>
        <v>10786.51</v>
      </c>
      <c r="H17" s="249">
        <f t="shared" si="5"/>
        <v>10786.51</v>
      </c>
      <c r="I17" s="86"/>
      <c r="J17" s="86"/>
      <c r="K17" s="86"/>
      <c r="L17" s="86"/>
    </row>
    <row r="18" spans="1:24" x14ac:dyDescent="0.25">
      <c r="A18" s="471">
        <v>3221</v>
      </c>
      <c r="B18" s="472"/>
      <c r="C18" s="473"/>
      <c r="D18" s="9" t="s">
        <v>32</v>
      </c>
      <c r="E18" s="200">
        <v>3980</v>
      </c>
      <c r="F18" s="200">
        <v>3980</v>
      </c>
      <c r="G18" s="200">
        <v>3980</v>
      </c>
      <c r="H18" s="200">
        <v>3980</v>
      </c>
      <c r="I18" s="86"/>
      <c r="J18" s="86"/>
      <c r="K18" s="86"/>
      <c r="L18" s="86"/>
    </row>
    <row r="19" spans="1:24" x14ac:dyDescent="0.25">
      <c r="A19" s="471">
        <v>3223</v>
      </c>
      <c r="B19" s="472"/>
      <c r="C19" s="473"/>
      <c r="D19" s="9" t="s">
        <v>33</v>
      </c>
      <c r="E19" s="200">
        <v>6526.51</v>
      </c>
      <c r="F19" s="362">
        <v>6626.51</v>
      </c>
      <c r="G19" s="362">
        <v>6626.51</v>
      </c>
      <c r="H19" s="371">
        <v>6626.51</v>
      </c>
      <c r="I19" s="86"/>
      <c r="J19" s="86"/>
      <c r="K19" s="86"/>
      <c r="L19" s="86"/>
    </row>
    <row r="20" spans="1:24" x14ac:dyDescent="0.25">
      <c r="A20" s="471">
        <v>3225</v>
      </c>
      <c r="B20" s="472"/>
      <c r="C20" s="473"/>
      <c r="D20" s="9" t="s">
        <v>34</v>
      </c>
      <c r="E20" s="200">
        <v>0</v>
      </c>
      <c r="F20" s="200">
        <v>0</v>
      </c>
      <c r="G20" s="200">
        <v>0</v>
      </c>
      <c r="H20" s="200">
        <v>0</v>
      </c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</row>
    <row r="21" spans="1:24" ht="15.75" customHeight="1" x14ac:dyDescent="0.25">
      <c r="A21" s="17"/>
      <c r="B21" s="97">
        <v>3227</v>
      </c>
      <c r="C21" s="98"/>
      <c r="D21" s="9" t="s">
        <v>35</v>
      </c>
      <c r="E21" s="200">
        <v>180</v>
      </c>
      <c r="F21" s="200">
        <v>180</v>
      </c>
      <c r="G21" s="200">
        <v>180</v>
      </c>
      <c r="H21" s="200">
        <v>180</v>
      </c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</row>
    <row r="22" spans="1:24" s="64" customFormat="1" x14ac:dyDescent="0.25">
      <c r="A22" s="67"/>
      <c r="B22" s="68">
        <v>323</v>
      </c>
      <c r="C22" s="71"/>
      <c r="D22" s="63" t="s">
        <v>36</v>
      </c>
      <c r="E22" s="106">
        <f t="shared" ref="E22:H22" si="6">E23+E24+E25+E26+E27+E28+E29+E30</f>
        <v>8381</v>
      </c>
      <c r="F22" s="249">
        <f t="shared" si="6"/>
        <v>8874</v>
      </c>
      <c r="G22" s="249">
        <f t="shared" si="6"/>
        <v>8874</v>
      </c>
      <c r="H22" s="249">
        <f t="shared" si="6"/>
        <v>8874</v>
      </c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</row>
    <row r="23" spans="1:24" x14ac:dyDescent="0.25">
      <c r="A23" s="17"/>
      <c r="B23" s="18"/>
      <c r="C23" s="19">
        <v>3231</v>
      </c>
      <c r="D23" s="20" t="s">
        <v>37</v>
      </c>
      <c r="E23" s="201">
        <v>1708</v>
      </c>
      <c r="F23" s="201">
        <v>1708</v>
      </c>
      <c r="G23" s="201">
        <v>1708</v>
      </c>
      <c r="H23" s="201">
        <v>1708</v>
      </c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</row>
    <row r="24" spans="1:24" x14ac:dyDescent="0.25">
      <c r="A24" s="17"/>
      <c r="B24" s="21">
        <v>3233</v>
      </c>
      <c r="C24" s="19"/>
      <c r="D24" s="20" t="s">
        <v>38</v>
      </c>
      <c r="E24" s="201">
        <v>0</v>
      </c>
      <c r="F24" s="201">
        <v>0</v>
      </c>
      <c r="G24" s="201">
        <v>0</v>
      </c>
      <c r="H24" s="201">
        <v>0</v>
      </c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spans="1:24" x14ac:dyDescent="0.25">
      <c r="A25" s="17"/>
      <c r="B25" s="21">
        <v>3234</v>
      </c>
      <c r="C25" s="19"/>
      <c r="D25" s="20" t="s">
        <v>39</v>
      </c>
      <c r="E25" s="201">
        <v>3573</v>
      </c>
      <c r="F25" s="361">
        <v>4066</v>
      </c>
      <c r="G25" s="361">
        <v>4066</v>
      </c>
      <c r="H25" s="190">
        <v>4066</v>
      </c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</row>
    <row r="26" spans="1:24" x14ac:dyDescent="0.25">
      <c r="A26" s="17"/>
      <c r="B26" s="21">
        <v>3235</v>
      </c>
      <c r="C26" s="19"/>
      <c r="D26" s="20" t="s">
        <v>40</v>
      </c>
      <c r="E26" s="201">
        <v>0</v>
      </c>
      <c r="F26" s="201">
        <v>0</v>
      </c>
      <c r="G26" s="201">
        <v>0</v>
      </c>
      <c r="H26" s="201">
        <v>0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</row>
    <row r="27" spans="1:24" x14ac:dyDescent="0.25">
      <c r="A27" s="17"/>
      <c r="B27" s="21">
        <v>3236</v>
      </c>
      <c r="C27" s="19"/>
      <c r="D27" s="20" t="s">
        <v>41</v>
      </c>
      <c r="E27" s="201">
        <v>1800</v>
      </c>
      <c r="F27" s="201">
        <v>1800</v>
      </c>
      <c r="G27" s="201">
        <v>1800</v>
      </c>
      <c r="H27" s="201">
        <v>1800</v>
      </c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spans="1:24" x14ac:dyDescent="0.25">
      <c r="A28" s="17"/>
      <c r="B28" s="21">
        <v>3237</v>
      </c>
      <c r="C28" s="19"/>
      <c r="D28" s="20" t="s">
        <v>42</v>
      </c>
      <c r="E28" s="201">
        <v>0</v>
      </c>
      <c r="F28" s="201">
        <v>0</v>
      </c>
      <c r="G28" s="201">
        <v>0</v>
      </c>
      <c r="H28" s="201">
        <v>0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spans="1:24" x14ac:dyDescent="0.25">
      <c r="A29" s="17"/>
      <c r="B29" s="21">
        <v>3238</v>
      </c>
      <c r="C29" s="19"/>
      <c r="D29" s="20" t="s">
        <v>43</v>
      </c>
      <c r="E29" s="201">
        <v>1300</v>
      </c>
      <c r="F29" s="201">
        <v>1300</v>
      </c>
      <c r="G29" s="201">
        <v>1300</v>
      </c>
      <c r="H29" s="201">
        <v>1300</v>
      </c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</row>
    <row r="30" spans="1:24" x14ac:dyDescent="0.25">
      <c r="A30" s="17"/>
      <c r="B30" s="21">
        <v>3239</v>
      </c>
      <c r="C30" s="19"/>
      <c r="D30" s="20" t="s">
        <v>44</v>
      </c>
      <c r="E30" s="201">
        <v>0</v>
      </c>
      <c r="F30" s="201">
        <v>0</v>
      </c>
      <c r="G30" s="201">
        <v>0</v>
      </c>
      <c r="H30" s="201">
        <v>0</v>
      </c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</row>
    <row r="31" spans="1:24" s="64" customFormat="1" ht="15" customHeight="1" x14ac:dyDescent="0.25">
      <c r="A31" s="67"/>
      <c r="B31" s="68">
        <v>329</v>
      </c>
      <c r="C31" s="69"/>
      <c r="D31" s="72" t="s">
        <v>45</v>
      </c>
      <c r="E31" s="106">
        <f t="shared" ref="E31:H31" si="7">E32+E33+E34+E35+E36</f>
        <v>2402.4899999999998</v>
      </c>
      <c r="F31" s="249">
        <f t="shared" si="7"/>
        <v>2152.4899999999998</v>
      </c>
      <c r="G31" s="249">
        <f t="shared" si="7"/>
        <v>2152.4899999999998</v>
      </c>
      <c r="H31" s="249">
        <f t="shared" si="7"/>
        <v>2152.4899999999998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spans="1:24" x14ac:dyDescent="0.25">
      <c r="A32" s="17"/>
      <c r="B32" s="21">
        <v>3292</v>
      </c>
      <c r="C32" s="19"/>
      <c r="D32" s="20" t="s">
        <v>46</v>
      </c>
      <c r="E32" s="201">
        <v>1822.49</v>
      </c>
      <c r="F32" s="201">
        <v>1822.49</v>
      </c>
      <c r="G32" s="201">
        <v>1822.49</v>
      </c>
      <c r="H32" s="201">
        <v>1822.49</v>
      </c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</row>
    <row r="33" spans="1:24" x14ac:dyDescent="0.25">
      <c r="A33" s="17"/>
      <c r="B33" s="21">
        <v>3293</v>
      </c>
      <c r="C33" s="19"/>
      <c r="D33" s="20" t="s">
        <v>47</v>
      </c>
      <c r="E33" s="201">
        <v>0</v>
      </c>
      <c r="F33" s="201">
        <v>0</v>
      </c>
      <c r="G33" s="201">
        <v>0</v>
      </c>
      <c r="H33" s="201">
        <v>0</v>
      </c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spans="1:24" x14ac:dyDescent="0.25">
      <c r="A34" s="17"/>
      <c r="B34" s="21">
        <v>3294</v>
      </c>
      <c r="C34" s="19"/>
      <c r="D34" s="20" t="s">
        <v>48</v>
      </c>
      <c r="E34" s="201">
        <v>380</v>
      </c>
      <c r="F34" s="361">
        <v>180</v>
      </c>
      <c r="G34" s="361">
        <v>180</v>
      </c>
      <c r="H34" s="190">
        <v>180</v>
      </c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</row>
    <row r="35" spans="1:24" ht="16.5" customHeight="1" x14ac:dyDescent="0.25">
      <c r="A35" s="17"/>
      <c r="B35" s="21">
        <v>3295</v>
      </c>
      <c r="C35" s="19"/>
      <c r="D35" s="20" t="s">
        <v>49</v>
      </c>
      <c r="E35" s="201">
        <v>0</v>
      </c>
      <c r="F35" s="201">
        <v>0</v>
      </c>
      <c r="G35" s="201">
        <v>0</v>
      </c>
      <c r="H35" s="201">
        <v>0</v>
      </c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spans="1:24" ht="15" customHeight="1" x14ac:dyDescent="0.25">
      <c r="A36" s="17"/>
      <c r="B36" s="21">
        <v>3299</v>
      </c>
      <c r="C36" s="19"/>
      <c r="D36" s="20" t="s">
        <v>45</v>
      </c>
      <c r="E36" s="201">
        <v>200</v>
      </c>
      <c r="F36" s="361">
        <v>150</v>
      </c>
      <c r="G36" s="361">
        <v>150</v>
      </c>
      <c r="H36" s="190">
        <v>150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spans="1:24" hidden="1" x14ac:dyDescent="0.25">
      <c r="A37" s="17"/>
      <c r="B37" s="21"/>
      <c r="C37" s="19"/>
      <c r="D37" s="20"/>
      <c r="E37" s="201"/>
      <c r="F37" s="202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spans="1:24" hidden="1" x14ac:dyDescent="0.25">
      <c r="A38" s="17"/>
      <c r="B38" s="21"/>
      <c r="C38" s="19"/>
      <c r="D38" s="20"/>
      <c r="E38" s="201"/>
      <c r="F38" s="202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1:24" hidden="1" x14ac:dyDescent="0.25">
      <c r="A39" s="17"/>
      <c r="B39" s="21"/>
      <c r="C39" s="19"/>
      <c r="D39" s="20"/>
      <c r="E39" s="201"/>
      <c r="F39" s="202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</row>
    <row r="40" spans="1:24" ht="15.75" hidden="1" customHeight="1" x14ac:dyDescent="0.25">
      <c r="A40" s="17"/>
      <c r="B40" s="21"/>
      <c r="C40" s="19"/>
      <c r="D40" s="20"/>
      <c r="E40" s="201"/>
      <c r="F40" s="202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</row>
    <row r="41" spans="1:24" ht="16.5" hidden="1" customHeight="1" x14ac:dyDescent="0.25">
      <c r="A41" s="17"/>
      <c r="B41" s="21"/>
      <c r="C41" s="19"/>
      <c r="D41" s="20"/>
      <c r="E41" s="201"/>
      <c r="F41" s="202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</row>
    <row r="42" spans="1:24" s="31" customFormat="1" x14ac:dyDescent="0.25">
      <c r="A42" s="37"/>
      <c r="B42" s="38">
        <v>34</v>
      </c>
      <c r="C42" s="39"/>
      <c r="D42" s="40" t="s">
        <v>50</v>
      </c>
      <c r="E42" s="111">
        <f t="shared" ref="E42:H43" si="8">E43</f>
        <v>800</v>
      </c>
      <c r="F42" s="278">
        <f t="shared" si="8"/>
        <v>800</v>
      </c>
      <c r="G42" s="278">
        <f t="shared" si="8"/>
        <v>800</v>
      </c>
      <c r="H42" s="278">
        <f t="shared" si="8"/>
        <v>800</v>
      </c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</row>
    <row r="43" spans="1:24" s="64" customFormat="1" x14ac:dyDescent="0.25">
      <c r="A43" s="67"/>
      <c r="B43" s="73">
        <v>343</v>
      </c>
      <c r="C43" s="69"/>
      <c r="D43" s="72" t="s">
        <v>51</v>
      </c>
      <c r="E43" s="106">
        <f t="shared" si="8"/>
        <v>800</v>
      </c>
      <c r="F43" s="249">
        <f t="shared" si="8"/>
        <v>800</v>
      </c>
      <c r="G43" s="249">
        <f t="shared" si="8"/>
        <v>800</v>
      </c>
      <c r="H43" s="249">
        <f t="shared" si="8"/>
        <v>800</v>
      </c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</row>
    <row r="44" spans="1:24" ht="15.75" customHeight="1" x14ac:dyDescent="0.25">
      <c r="A44" s="17"/>
      <c r="B44" s="21">
        <v>3431</v>
      </c>
      <c r="C44" s="19"/>
      <c r="D44" s="20" t="s">
        <v>52</v>
      </c>
      <c r="E44" s="201">
        <v>800</v>
      </c>
      <c r="F44" s="190">
        <v>800</v>
      </c>
      <c r="G44" s="190">
        <v>800</v>
      </c>
      <c r="H44" s="190">
        <v>800</v>
      </c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  <row r="45" spans="1:24" s="45" customFormat="1" ht="27.75" customHeight="1" x14ac:dyDescent="0.25">
      <c r="A45" s="543" t="s">
        <v>53</v>
      </c>
      <c r="B45" s="544"/>
      <c r="C45" s="545"/>
      <c r="D45" s="46" t="s">
        <v>55</v>
      </c>
      <c r="E45" s="109">
        <f t="shared" ref="E45:H45" si="9">E47</f>
        <v>3967</v>
      </c>
      <c r="F45" s="277">
        <f t="shared" si="9"/>
        <v>4083</v>
      </c>
      <c r="G45" s="277">
        <f t="shared" si="9"/>
        <v>4083</v>
      </c>
      <c r="H45" s="277">
        <f t="shared" si="9"/>
        <v>4083</v>
      </c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</row>
    <row r="46" spans="1:24" s="86" customFormat="1" ht="27.75" customHeight="1" x14ac:dyDescent="0.25">
      <c r="A46" s="519" t="s">
        <v>163</v>
      </c>
      <c r="B46" s="520"/>
      <c r="C46" s="521"/>
      <c r="D46" s="93" t="s">
        <v>120</v>
      </c>
      <c r="E46" s="201"/>
      <c r="F46" s="202"/>
      <c r="G46" s="204"/>
    </row>
    <row r="47" spans="1:24" s="29" customFormat="1" x14ac:dyDescent="0.25">
      <c r="A47" s="537">
        <v>3</v>
      </c>
      <c r="B47" s="538"/>
      <c r="C47" s="539"/>
      <c r="D47" s="28" t="s">
        <v>13</v>
      </c>
      <c r="E47" s="115">
        <f t="shared" ref="E47:H47" si="10">E48</f>
        <v>3967</v>
      </c>
      <c r="F47" s="280">
        <f t="shared" si="10"/>
        <v>4083</v>
      </c>
      <c r="G47" s="280">
        <f t="shared" si="10"/>
        <v>4083</v>
      </c>
      <c r="H47" s="280">
        <f t="shared" si="10"/>
        <v>4083</v>
      </c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</row>
    <row r="48" spans="1:24" s="84" customFormat="1" x14ac:dyDescent="0.25">
      <c r="A48" s="549">
        <v>32</v>
      </c>
      <c r="B48" s="550"/>
      <c r="C48" s="551"/>
      <c r="D48" s="83" t="s">
        <v>20</v>
      </c>
      <c r="E48" s="137">
        <f t="shared" ref="E48:H48" si="11">E49+E51</f>
        <v>3967</v>
      </c>
      <c r="F48" s="281">
        <f t="shared" si="11"/>
        <v>4083</v>
      </c>
      <c r="G48" s="281">
        <f t="shared" si="11"/>
        <v>4083</v>
      </c>
      <c r="H48" s="281">
        <f t="shared" si="11"/>
        <v>4083</v>
      </c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</row>
    <row r="49" spans="1:37" s="64" customFormat="1" x14ac:dyDescent="0.25">
      <c r="A49" s="74">
        <v>322</v>
      </c>
      <c r="B49" s="68"/>
      <c r="C49" s="71"/>
      <c r="D49" s="63" t="s">
        <v>31</v>
      </c>
      <c r="E49" s="136">
        <f t="shared" ref="E49:H49" si="12">E50</f>
        <v>840</v>
      </c>
      <c r="F49" s="282">
        <f t="shared" si="12"/>
        <v>840</v>
      </c>
      <c r="G49" s="282">
        <f t="shared" si="12"/>
        <v>840</v>
      </c>
      <c r="H49" s="282">
        <f t="shared" si="12"/>
        <v>840</v>
      </c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</row>
    <row r="50" spans="1:37" x14ac:dyDescent="0.25">
      <c r="A50" s="17"/>
      <c r="B50" s="18"/>
      <c r="C50" s="18">
        <v>3224</v>
      </c>
      <c r="D50" s="20" t="s">
        <v>56</v>
      </c>
      <c r="E50" s="200">
        <v>840</v>
      </c>
      <c r="F50" s="200">
        <v>840</v>
      </c>
      <c r="G50" s="200">
        <v>840</v>
      </c>
      <c r="H50" s="200">
        <v>840</v>
      </c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</row>
    <row r="51" spans="1:37" s="64" customFormat="1" x14ac:dyDescent="0.25">
      <c r="A51" s="67"/>
      <c r="B51" s="68">
        <v>323</v>
      </c>
      <c r="C51" s="69"/>
      <c r="D51" s="63" t="s">
        <v>36</v>
      </c>
      <c r="E51" s="106">
        <f t="shared" ref="E51:H51" si="13">E52+E53</f>
        <v>3127</v>
      </c>
      <c r="F51" s="249">
        <f t="shared" si="13"/>
        <v>3243</v>
      </c>
      <c r="G51" s="249">
        <f t="shared" si="13"/>
        <v>3243</v>
      </c>
      <c r="H51" s="249">
        <f t="shared" si="13"/>
        <v>3243</v>
      </c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</row>
    <row r="52" spans="1:37" ht="19.899999999999999" customHeight="1" x14ac:dyDescent="0.25">
      <c r="A52" s="17"/>
      <c r="B52" s="18"/>
      <c r="C52" s="19">
        <v>3232</v>
      </c>
      <c r="D52" s="22" t="s">
        <v>57</v>
      </c>
      <c r="E52" s="200">
        <v>3127</v>
      </c>
      <c r="F52" s="371">
        <v>3243</v>
      </c>
      <c r="G52" s="362">
        <v>3243</v>
      </c>
      <c r="H52" s="371">
        <v>3243</v>
      </c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</row>
    <row r="53" spans="1:37" x14ac:dyDescent="0.25">
      <c r="A53" s="17"/>
      <c r="B53" s="18"/>
      <c r="C53" s="19">
        <v>3237</v>
      </c>
      <c r="D53" s="22" t="s">
        <v>42</v>
      </c>
      <c r="E53" s="200">
        <v>0</v>
      </c>
      <c r="F53" s="200">
        <v>0</v>
      </c>
      <c r="G53" s="200">
        <v>0</v>
      </c>
      <c r="H53" s="200">
        <v>0</v>
      </c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</row>
    <row r="54" spans="1:37" s="45" customFormat="1" ht="25.15" customHeight="1" x14ac:dyDescent="0.25">
      <c r="A54" s="543" t="s">
        <v>58</v>
      </c>
      <c r="B54" s="544"/>
      <c r="C54" s="545"/>
      <c r="D54" s="47" t="s">
        <v>59</v>
      </c>
      <c r="E54" s="310">
        <f t="shared" ref="E54:H54" si="14">E57</f>
        <v>0</v>
      </c>
      <c r="F54" s="311">
        <f t="shared" si="14"/>
        <v>0</v>
      </c>
      <c r="G54" s="311">
        <f t="shared" si="14"/>
        <v>0</v>
      </c>
      <c r="H54" s="311">
        <f t="shared" si="14"/>
        <v>6837.03</v>
      </c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</row>
    <row r="55" spans="1:37" s="86" customFormat="1" hidden="1" x14ac:dyDescent="0.25">
      <c r="A55" s="23"/>
      <c r="B55" s="24"/>
      <c r="C55" s="25"/>
      <c r="D55" s="85"/>
      <c r="E55" s="201"/>
      <c r="F55" s="202"/>
      <c r="G55" s="204"/>
    </row>
    <row r="56" spans="1:37" s="86" customFormat="1" ht="17.45" customHeight="1" x14ac:dyDescent="0.25">
      <c r="A56" s="495" t="s">
        <v>164</v>
      </c>
      <c r="B56" s="496"/>
      <c r="C56" s="497"/>
      <c r="D56" s="101" t="s">
        <v>9</v>
      </c>
      <c r="E56" s="202"/>
      <c r="F56" s="202"/>
      <c r="G56" s="204"/>
    </row>
    <row r="57" spans="1:37" s="29" customFormat="1" x14ac:dyDescent="0.25">
      <c r="A57" s="557">
        <v>3</v>
      </c>
      <c r="B57" s="557"/>
      <c r="C57" s="558"/>
      <c r="D57" s="62" t="s">
        <v>13</v>
      </c>
      <c r="E57" s="253">
        <f t="shared" ref="E57:H59" si="15">E58</f>
        <v>0</v>
      </c>
      <c r="F57" s="283">
        <f t="shared" si="15"/>
        <v>0</v>
      </c>
      <c r="G57" s="283">
        <f t="shared" si="15"/>
        <v>0</v>
      </c>
      <c r="H57" s="283">
        <f t="shared" si="15"/>
        <v>6837.03</v>
      </c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</row>
    <row r="58" spans="1:37" s="256" customFormat="1" x14ac:dyDescent="0.25">
      <c r="A58" s="559">
        <v>32</v>
      </c>
      <c r="B58" s="559"/>
      <c r="C58" s="560"/>
      <c r="D58" s="254" t="s">
        <v>20</v>
      </c>
      <c r="E58" s="255">
        <f t="shared" si="15"/>
        <v>0</v>
      </c>
      <c r="F58" s="284">
        <f t="shared" si="15"/>
        <v>0</v>
      </c>
      <c r="G58" s="284">
        <f t="shared" si="15"/>
        <v>0</v>
      </c>
      <c r="H58" s="284">
        <f t="shared" si="15"/>
        <v>6837.03</v>
      </c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</row>
    <row r="59" spans="1:37" s="259" customFormat="1" x14ac:dyDescent="0.25">
      <c r="A59" s="561">
        <v>322</v>
      </c>
      <c r="B59" s="561"/>
      <c r="C59" s="562"/>
      <c r="D59" s="257" t="s">
        <v>31</v>
      </c>
      <c r="E59" s="258">
        <f t="shared" si="15"/>
        <v>0</v>
      </c>
      <c r="F59" s="285">
        <f t="shared" si="15"/>
        <v>0</v>
      </c>
      <c r="G59" s="285">
        <f t="shared" si="15"/>
        <v>0</v>
      </c>
      <c r="H59" s="285">
        <f t="shared" si="15"/>
        <v>6837.03</v>
      </c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</row>
    <row r="60" spans="1:37" s="86" customFormat="1" x14ac:dyDescent="0.25">
      <c r="A60" s="555">
        <v>3223</v>
      </c>
      <c r="B60" s="555"/>
      <c r="C60" s="556"/>
      <c r="D60" s="85" t="s">
        <v>33</v>
      </c>
      <c r="E60" s="202">
        <v>0</v>
      </c>
      <c r="F60" s="202">
        <v>0</v>
      </c>
      <c r="G60" s="202">
        <v>0</v>
      </c>
      <c r="H60" s="370">
        <v>6837.03</v>
      </c>
    </row>
    <row r="61" spans="1:37" s="55" customFormat="1" x14ac:dyDescent="0.25">
      <c r="A61" s="164" t="s">
        <v>60</v>
      </c>
      <c r="B61" s="165"/>
      <c r="C61" s="166"/>
      <c r="D61" s="167" t="s">
        <v>61</v>
      </c>
      <c r="E61" s="168">
        <f>E66+E95+E124+E153+E182</f>
        <v>8531</v>
      </c>
      <c r="F61" s="168">
        <f>F66+F95+F124+F153+F182</f>
        <v>8531</v>
      </c>
      <c r="G61" s="168">
        <f>G66+G95+G124+G153+G182</f>
        <v>3548.7200000000003</v>
      </c>
      <c r="H61" s="168">
        <f>H66+H95+H124+H153+H188+H182+H194</f>
        <v>11514.66</v>
      </c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</row>
    <row r="62" spans="1:37" s="86" customFormat="1" hidden="1" x14ac:dyDescent="0.25">
      <c r="A62" s="17"/>
      <c r="B62" s="87"/>
      <c r="C62" s="19"/>
      <c r="D62" s="88"/>
      <c r="E62" s="201"/>
      <c r="F62" s="202"/>
      <c r="G62" s="204"/>
    </row>
    <row r="63" spans="1:37" s="86" customFormat="1" hidden="1" x14ac:dyDescent="0.25">
      <c r="A63" s="17"/>
      <c r="B63" s="87"/>
      <c r="C63" s="19"/>
      <c r="D63" s="88"/>
      <c r="E63" s="201"/>
      <c r="F63" s="202"/>
      <c r="G63" s="204"/>
    </row>
    <row r="64" spans="1:37" s="86" customFormat="1" hidden="1" x14ac:dyDescent="0.25">
      <c r="A64" s="17"/>
      <c r="B64" s="87"/>
      <c r="C64" s="19"/>
      <c r="D64" s="88"/>
      <c r="E64" s="201"/>
      <c r="F64" s="202"/>
      <c r="G64" s="204"/>
    </row>
    <row r="65" spans="1:14" s="86" customFormat="1" hidden="1" x14ac:dyDescent="0.25">
      <c r="A65" s="17"/>
      <c r="B65" s="89"/>
      <c r="C65" s="19"/>
      <c r="D65" s="90"/>
      <c r="E65" s="201"/>
      <c r="F65" s="202"/>
      <c r="G65" s="204"/>
    </row>
    <row r="66" spans="1:14" x14ac:dyDescent="0.25">
      <c r="A66" s="169" t="s">
        <v>143</v>
      </c>
      <c r="B66" s="170"/>
      <c r="C66" s="171"/>
      <c r="D66" s="172" t="s">
        <v>144</v>
      </c>
      <c r="E66" s="276">
        <f>E68+E82</f>
        <v>4475.4000000000005</v>
      </c>
      <c r="F66" s="276">
        <f>F68+F82</f>
        <v>0</v>
      </c>
      <c r="G66" s="276">
        <f t="shared" ref="G66:H66" si="16">G68+G82</f>
        <v>0</v>
      </c>
      <c r="H66" s="276">
        <f t="shared" si="16"/>
        <v>6636.1200000000008</v>
      </c>
      <c r="I66" s="86"/>
      <c r="J66" s="86"/>
      <c r="K66" s="86"/>
      <c r="L66" s="86"/>
      <c r="M66" s="86"/>
      <c r="N66" s="86"/>
    </row>
    <row r="67" spans="1:14" x14ac:dyDescent="0.25">
      <c r="A67" s="495" t="s">
        <v>164</v>
      </c>
      <c r="B67" s="496"/>
      <c r="C67" s="497"/>
      <c r="D67" s="101" t="s">
        <v>9</v>
      </c>
      <c r="E67" s="114"/>
      <c r="F67" s="114"/>
      <c r="H67" s="86"/>
      <c r="I67" s="86"/>
      <c r="J67" s="86"/>
      <c r="K67" s="86"/>
      <c r="L67" s="86"/>
      <c r="M67" s="86"/>
      <c r="N67" s="86"/>
    </row>
    <row r="68" spans="1:14" ht="15" customHeight="1" x14ac:dyDescent="0.25">
      <c r="A68" s="56"/>
      <c r="B68" s="60">
        <v>3</v>
      </c>
      <c r="C68" s="61"/>
      <c r="D68" s="62" t="s">
        <v>13</v>
      </c>
      <c r="E68" s="115">
        <f t="shared" ref="E68:H68" si="17">E69+E77</f>
        <v>671.32</v>
      </c>
      <c r="F68" s="115">
        <f t="shared" si="17"/>
        <v>0</v>
      </c>
      <c r="G68" s="115">
        <f t="shared" si="17"/>
        <v>0</v>
      </c>
      <c r="H68" s="115">
        <f t="shared" si="17"/>
        <v>995.42999999999984</v>
      </c>
      <c r="I68" s="86"/>
      <c r="J68" s="86"/>
      <c r="K68" s="86"/>
      <c r="L68" s="86"/>
      <c r="M68" s="86"/>
      <c r="N68" s="86"/>
    </row>
    <row r="69" spans="1:14" s="64" customFormat="1" x14ac:dyDescent="0.25">
      <c r="A69" s="32"/>
      <c r="B69" s="33">
        <v>31</v>
      </c>
      <c r="C69" s="42"/>
      <c r="D69" s="66" t="s">
        <v>14</v>
      </c>
      <c r="E69" s="116">
        <f t="shared" ref="E69:H69" si="18">E70+E72+E74</f>
        <v>591.58000000000004</v>
      </c>
      <c r="F69" s="116">
        <f t="shared" si="18"/>
        <v>0</v>
      </c>
      <c r="G69" s="116">
        <f t="shared" si="18"/>
        <v>0</v>
      </c>
      <c r="H69" s="116">
        <f t="shared" si="18"/>
        <v>890.11999999999989</v>
      </c>
      <c r="I69" s="86"/>
      <c r="J69" s="86"/>
      <c r="K69" s="86"/>
      <c r="L69" s="86"/>
      <c r="M69" s="86"/>
      <c r="N69" s="86"/>
    </row>
    <row r="70" spans="1:14" x14ac:dyDescent="0.25">
      <c r="A70" s="67"/>
      <c r="B70" s="68">
        <v>311</v>
      </c>
      <c r="C70" s="71"/>
      <c r="D70" s="70" t="s">
        <v>88</v>
      </c>
      <c r="E70" s="136">
        <f t="shared" ref="E70:H70" si="19">E71</f>
        <v>507.8</v>
      </c>
      <c r="F70" s="136">
        <f t="shared" si="19"/>
        <v>0</v>
      </c>
      <c r="G70" s="136">
        <f t="shared" si="19"/>
        <v>0</v>
      </c>
      <c r="H70" s="136">
        <f t="shared" si="19"/>
        <v>712.55</v>
      </c>
      <c r="I70" s="86"/>
      <c r="J70" s="86"/>
      <c r="K70" s="86"/>
      <c r="L70" s="86"/>
      <c r="M70" s="86"/>
      <c r="N70" s="86"/>
    </row>
    <row r="71" spans="1:14" x14ac:dyDescent="0.25">
      <c r="A71" s="471">
        <v>3111</v>
      </c>
      <c r="B71" s="472"/>
      <c r="C71" s="473"/>
      <c r="D71" s="22" t="s">
        <v>64</v>
      </c>
      <c r="E71" s="114">
        <v>507.8</v>
      </c>
      <c r="F71" s="114">
        <v>0</v>
      </c>
      <c r="G71" s="114">
        <v>0</v>
      </c>
      <c r="H71" s="114">
        <v>712.55</v>
      </c>
      <c r="I71" s="86"/>
      <c r="J71" s="86"/>
      <c r="K71" s="86"/>
      <c r="L71" s="86"/>
      <c r="M71" s="86"/>
      <c r="N71" s="86"/>
    </row>
    <row r="72" spans="1:14" x14ac:dyDescent="0.25">
      <c r="A72" s="67"/>
      <c r="B72" s="68">
        <v>312</v>
      </c>
      <c r="C72" s="71"/>
      <c r="D72" s="70" t="s">
        <v>65</v>
      </c>
      <c r="E72" s="106">
        <f t="shared" ref="E72:H72" si="20">E73</f>
        <v>0</v>
      </c>
      <c r="F72" s="249">
        <f t="shared" si="20"/>
        <v>0</v>
      </c>
      <c r="G72" s="249">
        <f t="shared" si="20"/>
        <v>0</v>
      </c>
      <c r="H72" s="249">
        <f t="shared" si="20"/>
        <v>60</v>
      </c>
      <c r="I72" s="86"/>
      <c r="J72" s="86"/>
      <c r="K72" s="86"/>
      <c r="L72" s="86"/>
      <c r="M72" s="86"/>
      <c r="N72" s="86"/>
    </row>
    <row r="73" spans="1:14" x14ac:dyDescent="0.25">
      <c r="A73" s="471">
        <v>3121</v>
      </c>
      <c r="B73" s="472"/>
      <c r="C73" s="473"/>
      <c r="D73" s="22" t="s">
        <v>65</v>
      </c>
      <c r="E73" s="201">
        <v>0</v>
      </c>
      <c r="F73" s="201">
        <v>0</v>
      </c>
      <c r="G73" s="201">
        <v>0</v>
      </c>
      <c r="H73" s="201">
        <v>60</v>
      </c>
      <c r="I73" s="86"/>
      <c r="J73" s="86"/>
      <c r="K73" s="86"/>
      <c r="L73" s="86"/>
      <c r="M73" s="86"/>
      <c r="N73" s="86"/>
    </row>
    <row r="74" spans="1:14" x14ac:dyDescent="0.25">
      <c r="A74" s="67"/>
      <c r="B74" s="68">
        <v>313</v>
      </c>
      <c r="C74" s="71"/>
      <c r="D74" s="70" t="s">
        <v>66</v>
      </c>
      <c r="E74" s="106">
        <f t="shared" ref="E74:H74" si="21">E75</f>
        <v>83.78</v>
      </c>
      <c r="F74" s="249">
        <f t="shared" si="21"/>
        <v>0</v>
      </c>
      <c r="G74" s="249">
        <f t="shared" si="21"/>
        <v>0</v>
      </c>
      <c r="H74" s="249">
        <f t="shared" si="21"/>
        <v>117.57</v>
      </c>
      <c r="I74" s="86"/>
      <c r="J74" s="86"/>
      <c r="K74" s="86"/>
      <c r="L74" s="86"/>
      <c r="M74" s="86"/>
      <c r="N74" s="86"/>
    </row>
    <row r="75" spans="1:14" ht="19.5" customHeight="1" x14ac:dyDescent="0.25">
      <c r="A75" s="471">
        <v>3132</v>
      </c>
      <c r="B75" s="472"/>
      <c r="C75" s="473"/>
      <c r="D75" s="22" t="s">
        <v>89</v>
      </c>
      <c r="E75" s="190">
        <v>83.78</v>
      </c>
      <c r="F75" s="190">
        <v>0</v>
      </c>
      <c r="G75" s="190">
        <v>0</v>
      </c>
      <c r="H75" s="190">
        <v>117.57</v>
      </c>
      <c r="I75" s="86"/>
      <c r="J75" s="86"/>
      <c r="K75" s="86"/>
      <c r="L75" s="86"/>
      <c r="M75" s="86"/>
      <c r="N75" s="86"/>
    </row>
    <row r="76" spans="1:14" s="64" customFormat="1" x14ac:dyDescent="0.25">
      <c r="A76" s="471">
        <v>3133</v>
      </c>
      <c r="B76" s="472"/>
      <c r="C76" s="473"/>
      <c r="D76" s="22" t="s">
        <v>116</v>
      </c>
      <c r="E76" s="201">
        <v>0</v>
      </c>
      <c r="F76" s="201">
        <v>0</v>
      </c>
      <c r="G76" s="201">
        <v>0</v>
      </c>
      <c r="H76" s="201"/>
      <c r="I76" s="86"/>
      <c r="J76" s="86"/>
      <c r="K76" s="86"/>
      <c r="L76" s="86"/>
      <c r="M76" s="86"/>
      <c r="N76" s="86"/>
    </row>
    <row r="77" spans="1:14" x14ac:dyDescent="0.25">
      <c r="A77" s="32"/>
      <c r="B77" s="33">
        <v>32</v>
      </c>
      <c r="C77" s="42"/>
      <c r="D77" s="66" t="s">
        <v>20</v>
      </c>
      <c r="E77" s="113">
        <f t="shared" ref="E77:H77" si="22">E78</f>
        <v>79.740000000000009</v>
      </c>
      <c r="F77" s="223">
        <f t="shared" si="22"/>
        <v>0</v>
      </c>
      <c r="G77" s="223">
        <f t="shared" si="22"/>
        <v>0</v>
      </c>
      <c r="H77" s="223">
        <f t="shared" si="22"/>
        <v>105.31</v>
      </c>
      <c r="I77" s="86"/>
      <c r="J77" s="86"/>
      <c r="K77" s="86"/>
      <c r="L77" s="86"/>
      <c r="M77" s="86"/>
      <c r="N77" s="86"/>
    </row>
    <row r="78" spans="1:14" ht="19.5" customHeight="1" x14ac:dyDescent="0.25">
      <c r="A78" s="67"/>
      <c r="B78" s="68">
        <v>321</v>
      </c>
      <c r="C78" s="71"/>
      <c r="D78" s="70" t="s">
        <v>27</v>
      </c>
      <c r="E78" s="106">
        <f t="shared" ref="E78:H78" si="23">E79+E80</f>
        <v>79.740000000000009</v>
      </c>
      <c r="F78" s="249">
        <f t="shared" si="23"/>
        <v>0</v>
      </c>
      <c r="G78" s="249">
        <f t="shared" si="23"/>
        <v>0</v>
      </c>
      <c r="H78" s="249">
        <f t="shared" si="23"/>
        <v>105.31</v>
      </c>
      <c r="I78" s="86"/>
      <c r="J78" s="86"/>
      <c r="K78" s="86"/>
      <c r="L78" s="86"/>
      <c r="M78" s="86"/>
      <c r="N78" s="86"/>
    </row>
    <row r="79" spans="1:14" x14ac:dyDescent="0.25">
      <c r="A79" s="471">
        <v>3211</v>
      </c>
      <c r="B79" s="472"/>
      <c r="C79" s="473"/>
      <c r="D79" s="91" t="s">
        <v>117</v>
      </c>
      <c r="E79" s="114">
        <v>3.98</v>
      </c>
      <c r="F79" s="201">
        <v>0</v>
      </c>
      <c r="G79" s="201">
        <v>0</v>
      </c>
      <c r="H79" s="201">
        <v>18</v>
      </c>
      <c r="I79" s="86"/>
      <c r="J79" s="86"/>
      <c r="K79" s="86"/>
      <c r="L79" s="86"/>
      <c r="M79" s="86"/>
      <c r="N79" s="86"/>
    </row>
    <row r="80" spans="1:14" x14ac:dyDescent="0.25">
      <c r="A80" s="471">
        <v>3212</v>
      </c>
      <c r="B80" s="472"/>
      <c r="C80" s="473"/>
      <c r="D80" s="22" t="s">
        <v>114</v>
      </c>
      <c r="E80" s="114">
        <v>75.760000000000005</v>
      </c>
      <c r="F80" s="201">
        <v>0</v>
      </c>
      <c r="G80" s="201">
        <v>0</v>
      </c>
      <c r="H80" s="201">
        <v>87.31</v>
      </c>
      <c r="I80" s="86"/>
      <c r="J80" s="86"/>
      <c r="K80" s="86"/>
      <c r="L80" s="86"/>
      <c r="M80" s="86"/>
      <c r="N80" s="86"/>
    </row>
    <row r="81" spans="1:14" x14ac:dyDescent="0.25">
      <c r="A81" s="495" t="s">
        <v>173</v>
      </c>
      <c r="B81" s="496"/>
      <c r="C81" s="497"/>
      <c r="D81" s="101" t="s">
        <v>174</v>
      </c>
      <c r="E81" s="312"/>
      <c r="F81" s="201"/>
      <c r="G81" s="201"/>
      <c r="H81" s="201"/>
      <c r="I81" s="86"/>
      <c r="J81" s="86"/>
      <c r="K81" s="86"/>
      <c r="L81" s="86"/>
      <c r="M81" s="86"/>
      <c r="N81" s="86"/>
    </row>
    <row r="82" spans="1:14" x14ac:dyDescent="0.25">
      <c r="A82" s="56"/>
      <c r="B82" s="60">
        <v>3</v>
      </c>
      <c r="C82" s="61"/>
      <c r="D82" s="62" t="s">
        <v>13</v>
      </c>
      <c r="E82" s="110">
        <f t="shared" ref="E82:H82" si="24">E83+E91</f>
        <v>3804.0800000000004</v>
      </c>
      <c r="F82" s="222">
        <f t="shared" si="24"/>
        <v>0</v>
      </c>
      <c r="G82" s="222">
        <f t="shared" si="24"/>
        <v>0</v>
      </c>
      <c r="H82" s="222">
        <f t="shared" si="24"/>
        <v>5640.6900000000005</v>
      </c>
      <c r="I82" s="86"/>
      <c r="J82" s="86"/>
      <c r="K82" s="86"/>
      <c r="L82" s="86"/>
      <c r="M82" s="86"/>
      <c r="N82" s="86"/>
    </row>
    <row r="83" spans="1:14" x14ac:dyDescent="0.25">
      <c r="A83" s="32"/>
      <c r="B83" s="33">
        <v>31</v>
      </c>
      <c r="C83" s="42"/>
      <c r="D83" s="66" t="s">
        <v>14</v>
      </c>
      <c r="E83" s="113">
        <f>E84+E86+E88</f>
        <v>3352.1800000000003</v>
      </c>
      <c r="F83" s="223">
        <f>F84+F86+F88</f>
        <v>0</v>
      </c>
      <c r="G83" s="223">
        <f t="shared" ref="G83:H83" si="25">G84+G86+G88</f>
        <v>0</v>
      </c>
      <c r="H83" s="223">
        <f t="shared" si="25"/>
        <v>5043.9400000000005</v>
      </c>
      <c r="I83" s="86"/>
      <c r="J83" s="86"/>
      <c r="K83" s="86"/>
      <c r="L83" s="86"/>
      <c r="M83" s="86"/>
      <c r="N83" s="86"/>
    </row>
    <row r="84" spans="1:14" x14ac:dyDescent="0.25">
      <c r="A84" s="67"/>
      <c r="B84" s="68">
        <v>311</v>
      </c>
      <c r="C84" s="71"/>
      <c r="D84" s="70" t="s">
        <v>88</v>
      </c>
      <c r="E84" s="106">
        <f t="shared" ref="E84:H84" si="26">E85</f>
        <v>2877.4</v>
      </c>
      <c r="F84" s="249">
        <f t="shared" si="26"/>
        <v>0</v>
      </c>
      <c r="G84" s="249">
        <f t="shared" si="26"/>
        <v>0</v>
      </c>
      <c r="H84" s="249">
        <f t="shared" si="26"/>
        <v>4037.71</v>
      </c>
      <c r="I84" s="86"/>
      <c r="J84" s="86"/>
      <c r="K84" s="86"/>
      <c r="L84" s="86"/>
      <c r="M84" s="86"/>
      <c r="N84" s="86"/>
    </row>
    <row r="85" spans="1:14" x14ac:dyDescent="0.25">
      <c r="A85" s="471">
        <v>3111</v>
      </c>
      <c r="B85" s="472"/>
      <c r="C85" s="473"/>
      <c r="D85" s="22" t="s">
        <v>64</v>
      </c>
      <c r="E85" s="200">
        <v>2877.4</v>
      </c>
      <c r="F85" s="200">
        <v>0</v>
      </c>
      <c r="G85" s="200">
        <v>0</v>
      </c>
      <c r="H85" s="200">
        <v>4037.71</v>
      </c>
      <c r="I85" s="86"/>
      <c r="J85" s="86"/>
      <c r="K85" s="86"/>
      <c r="L85" s="86"/>
      <c r="M85" s="86"/>
      <c r="N85" s="86"/>
    </row>
    <row r="86" spans="1:14" s="64" customFormat="1" x14ac:dyDescent="0.25">
      <c r="A86" s="67"/>
      <c r="B86" s="68">
        <v>312</v>
      </c>
      <c r="C86" s="71"/>
      <c r="D86" s="70" t="s">
        <v>65</v>
      </c>
      <c r="E86" s="106">
        <f t="shared" ref="E86:H86" si="27">E87</f>
        <v>0</v>
      </c>
      <c r="F86" s="249">
        <f t="shared" si="27"/>
        <v>0</v>
      </c>
      <c r="G86" s="249">
        <f t="shared" si="27"/>
        <v>0</v>
      </c>
      <c r="H86" s="249">
        <f t="shared" si="27"/>
        <v>340</v>
      </c>
      <c r="I86" s="86"/>
      <c r="J86" s="86"/>
      <c r="K86" s="86"/>
      <c r="L86" s="86"/>
      <c r="M86" s="86"/>
      <c r="N86" s="86"/>
    </row>
    <row r="87" spans="1:14" x14ac:dyDescent="0.25">
      <c r="A87" s="471">
        <v>3121</v>
      </c>
      <c r="B87" s="472"/>
      <c r="C87" s="473"/>
      <c r="D87" s="22" t="s">
        <v>65</v>
      </c>
      <c r="E87" s="201">
        <v>0</v>
      </c>
      <c r="F87" s="201">
        <v>0</v>
      </c>
      <c r="G87" s="201">
        <v>0</v>
      </c>
      <c r="H87" s="201">
        <v>340</v>
      </c>
      <c r="I87" s="86"/>
      <c r="J87" s="86"/>
      <c r="K87" s="86"/>
      <c r="L87" s="86"/>
      <c r="M87" s="86"/>
      <c r="N87" s="86"/>
    </row>
    <row r="88" spans="1:14" x14ac:dyDescent="0.25">
      <c r="A88" s="67"/>
      <c r="B88" s="68">
        <v>313</v>
      </c>
      <c r="C88" s="71"/>
      <c r="D88" s="70" t="s">
        <v>66</v>
      </c>
      <c r="E88" s="106">
        <f t="shared" ref="E88:H88" si="28">E89</f>
        <v>474.78</v>
      </c>
      <c r="F88" s="249">
        <f t="shared" si="28"/>
        <v>0</v>
      </c>
      <c r="G88" s="249">
        <f t="shared" si="28"/>
        <v>0</v>
      </c>
      <c r="H88" s="249">
        <f t="shared" si="28"/>
        <v>666.23</v>
      </c>
      <c r="I88" s="86"/>
      <c r="J88" s="86"/>
      <c r="K88" s="86"/>
      <c r="L88" s="86"/>
      <c r="M88" s="86"/>
      <c r="N88" s="86"/>
    </row>
    <row r="89" spans="1:14" x14ac:dyDescent="0.25">
      <c r="A89" s="471">
        <v>3132</v>
      </c>
      <c r="B89" s="472"/>
      <c r="C89" s="473"/>
      <c r="D89" s="22" t="s">
        <v>89</v>
      </c>
      <c r="E89" s="201">
        <v>474.78</v>
      </c>
      <c r="F89" s="201">
        <v>0</v>
      </c>
      <c r="G89" s="201">
        <v>0</v>
      </c>
      <c r="H89" s="201">
        <v>666.23</v>
      </c>
      <c r="I89" s="86"/>
      <c r="J89" s="86"/>
      <c r="K89" s="86"/>
      <c r="L89" s="86"/>
      <c r="M89" s="86"/>
      <c r="N89" s="86"/>
    </row>
    <row r="90" spans="1:14" x14ac:dyDescent="0.25">
      <c r="A90" s="471">
        <v>3133</v>
      </c>
      <c r="B90" s="472"/>
      <c r="C90" s="473"/>
      <c r="D90" s="22" t="s">
        <v>116</v>
      </c>
      <c r="E90" s="201">
        <v>0</v>
      </c>
      <c r="F90" s="201">
        <v>0</v>
      </c>
      <c r="G90" s="201">
        <v>0</v>
      </c>
      <c r="H90" s="201">
        <v>0</v>
      </c>
      <c r="I90" s="86"/>
      <c r="J90" s="86"/>
      <c r="K90" s="86"/>
      <c r="L90" s="86"/>
      <c r="M90" s="86"/>
      <c r="N90" s="86"/>
    </row>
    <row r="91" spans="1:14" ht="14.25" customHeight="1" x14ac:dyDescent="0.25">
      <c r="A91" s="32"/>
      <c r="B91" s="33">
        <v>32</v>
      </c>
      <c r="C91" s="42"/>
      <c r="D91" s="66" t="s">
        <v>20</v>
      </c>
      <c r="E91" s="113">
        <f>E92</f>
        <v>451.9</v>
      </c>
      <c r="F91" s="223">
        <f>F92</f>
        <v>0</v>
      </c>
      <c r="G91" s="223">
        <f t="shared" ref="G91:H91" si="29">G92</f>
        <v>0</v>
      </c>
      <c r="H91" s="223">
        <f t="shared" si="29"/>
        <v>596.75</v>
      </c>
      <c r="I91" s="86"/>
      <c r="J91" s="86"/>
      <c r="K91" s="86"/>
      <c r="L91" s="86"/>
      <c r="M91" s="86"/>
      <c r="N91" s="86"/>
    </row>
    <row r="92" spans="1:14" s="36" customFormat="1" x14ac:dyDescent="0.25">
      <c r="A92" s="67"/>
      <c r="B92" s="68">
        <v>321</v>
      </c>
      <c r="C92" s="71"/>
      <c r="D92" s="70" t="s">
        <v>27</v>
      </c>
      <c r="E92" s="106">
        <f t="shared" ref="E92:H92" si="30">E93+E94</f>
        <v>451.9</v>
      </c>
      <c r="F92" s="249">
        <f t="shared" si="30"/>
        <v>0</v>
      </c>
      <c r="G92" s="249">
        <f t="shared" si="30"/>
        <v>0</v>
      </c>
      <c r="H92" s="249">
        <f t="shared" si="30"/>
        <v>596.75</v>
      </c>
      <c r="I92" s="86"/>
      <c r="J92" s="86"/>
      <c r="K92" s="86"/>
      <c r="L92" s="86"/>
      <c r="M92" s="86"/>
      <c r="N92" s="86"/>
    </row>
    <row r="93" spans="1:14" s="64" customFormat="1" x14ac:dyDescent="0.25">
      <c r="A93" s="471">
        <v>3211</v>
      </c>
      <c r="B93" s="472"/>
      <c r="C93" s="473"/>
      <c r="D93" s="91" t="s">
        <v>117</v>
      </c>
      <c r="E93" s="201">
        <v>22.57</v>
      </c>
      <c r="F93" s="201">
        <v>0</v>
      </c>
      <c r="G93" s="201">
        <v>0</v>
      </c>
      <c r="H93" s="201">
        <v>102</v>
      </c>
      <c r="I93" s="86"/>
      <c r="J93" s="86"/>
      <c r="K93" s="86"/>
      <c r="L93" s="86"/>
      <c r="M93" s="86"/>
      <c r="N93" s="86"/>
    </row>
    <row r="94" spans="1:14" ht="16.5" customHeight="1" x14ac:dyDescent="0.25">
      <c r="A94" s="471">
        <v>3212</v>
      </c>
      <c r="B94" s="472"/>
      <c r="C94" s="473"/>
      <c r="D94" s="22" t="s">
        <v>114</v>
      </c>
      <c r="E94" s="201">
        <v>429.33</v>
      </c>
      <c r="F94" s="201">
        <v>0</v>
      </c>
      <c r="G94" s="201">
        <v>0</v>
      </c>
      <c r="H94" s="201">
        <v>494.75</v>
      </c>
      <c r="I94" s="86"/>
      <c r="J94" s="86"/>
      <c r="K94" s="86"/>
      <c r="L94" s="86"/>
      <c r="M94" s="86"/>
      <c r="N94" s="86"/>
    </row>
    <row r="95" spans="1:14" x14ac:dyDescent="0.25">
      <c r="A95" s="478" t="s">
        <v>200</v>
      </c>
      <c r="B95" s="478"/>
      <c r="C95" s="479"/>
      <c r="D95" s="172" t="s">
        <v>185</v>
      </c>
      <c r="E95" s="108">
        <f t="shared" ref="E95:H95" si="31">E97+E111</f>
        <v>3524.7100000000005</v>
      </c>
      <c r="F95" s="221">
        <f t="shared" si="31"/>
        <v>4475.4000000000005</v>
      </c>
      <c r="G95" s="221">
        <f t="shared" si="31"/>
        <v>3548.7200000000003</v>
      </c>
      <c r="H95" s="221">
        <f t="shared" si="31"/>
        <v>4126.54</v>
      </c>
      <c r="I95" s="86"/>
      <c r="J95" s="86"/>
      <c r="K95" s="86"/>
      <c r="L95" s="86"/>
      <c r="M95" s="86"/>
      <c r="N95" s="86"/>
    </row>
    <row r="96" spans="1:14" s="29" customFormat="1" ht="15" customHeight="1" x14ac:dyDescent="0.25">
      <c r="A96" s="495" t="s">
        <v>164</v>
      </c>
      <c r="B96" s="496"/>
      <c r="C96" s="497"/>
      <c r="D96" s="101" t="s">
        <v>9</v>
      </c>
      <c r="E96" s="202"/>
      <c r="F96" s="202"/>
      <c r="G96" s="202"/>
      <c r="H96" s="202"/>
      <c r="I96" s="86"/>
      <c r="J96" s="86"/>
      <c r="K96" s="86"/>
      <c r="L96" s="86"/>
    </row>
    <row r="97" spans="1:14" s="123" customFormat="1" x14ac:dyDescent="0.25">
      <c r="A97" s="56"/>
      <c r="B97" s="60">
        <v>3</v>
      </c>
      <c r="C97" s="61"/>
      <c r="D97" s="62" t="s">
        <v>13</v>
      </c>
      <c r="E97" s="110">
        <f t="shared" ref="E97:H97" si="32">E98+E106</f>
        <v>528.29000000000008</v>
      </c>
      <c r="F97" s="222">
        <f t="shared" si="32"/>
        <v>671.32</v>
      </c>
      <c r="G97" s="222">
        <f t="shared" si="32"/>
        <v>671.32</v>
      </c>
      <c r="H97" s="222">
        <f t="shared" si="32"/>
        <v>1072.9100000000001</v>
      </c>
      <c r="I97" s="86"/>
      <c r="J97" s="86"/>
      <c r="K97" s="86"/>
      <c r="L97" s="86"/>
    </row>
    <row r="98" spans="1:14" s="123" customFormat="1" x14ac:dyDescent="0.25">
      <c r="A98" s="32"/>
      <c r="B98" s="33">
        <v>31</v>
      </c>
      <c r="C98" s="42"/>
      <c r="D98" s="66" t="s">
        <v>14</v>
      </c>
      <c r="E98" s="113">
        <f t="shared" ref="E98:H98" si="33">E99+E101+E103</f>
        <v>482.84000000000003</v>
      </c>
      <c r="F98" s="223">
        <f t="shared" si="33"/>
        <v>591.58000000000004</v>
      </c>
      <c r="G98" s="223">
        <f t="shared" si="33"/>
        <v>591.58000000000004</v>
      </c>
      <c r="H98" s="223">
        <f t="shared" si="33"/>
        <v>1003.62</v>
      </c>
      <c r="I98" s="86"/>
      <c r="J98" s="86"/>
      <c r="K98" s="86"/>
      <c r="L98" s="86"/>
    </row>
    <row r="99" spans="1:14" s="123" customFormat="1" x14ac:dyDescent="0.25">
      <c r="A99" s="67"/>
      <c r="B99" s="68">
        <v>311</v>
      </c>
      <c r="C99" s="71"/>
      <c r="D99" s="70" t="s">
        <v>88</v>
      </c>
      <c r="E99" s="106">
        <f t="shared" ref="E99:H99" si="34">E100</f>
        <v>396</v>
      </c>
      <c r="F99" s="249">
        <f t="shared" si="34"/>
        <v>507.8</v>
      </c>
      <c r="G99" s="249">
        <f t="shared" si="34"/>
        <v>507.8</v>
      </c>
      <c r="H99" s="249">
        <f t="shared" si="34"/>
        <v>772.2</v>
      </c>
      <c r="I99" s="86"/>
      <c r="J99" s="86"/>
      <c r="K99" s="86"/>
      <c r="L99" s="86"/>
    </row>
    <row r="100" spans="1:14" s="64" customFormat="1" x14ac:dyDescent="0.25">
      <c r="A100" s="471">
        <v>3111</v>
      </c>
      <c r="B100" s="472"/>
      <c r="C100" s="473"/>
      <c r="D100" s="22" t="s">
        <v>64</v>
      </c>
      <c r="E100" s="201">
        <v>396</v>
      </c>
      <c r="F100" s="201">
        <v>507.8</v>
      </c>
      <c r="G100" s="201">
        <v>507.8</v>
      </c>
      <c r="H100" s="201">
        <v>772.2</v>
      </c>
      <c r="I100" s="86"/>
      <c r="J100" s="86"/>
      <c r="K100" s="86"/>
      <c r="L100" s="86"/>
    </row>
    <row r="101" spans="1:14" x14ac:dyDescent="0.25">
      <c r="A101" s="67"/>
      <c r="B101" s="68">
        <v>312</v>
      </c>
      <c r="C101" s="71"/>
      <c r="D101" s="70" t="s">
        <v>65</v>
      </c>
      <c r="E101" s="106">
        <f t="shared" ref="E101:H101" si="35">E102</f>
        <v>21.5</v>
      </c>
      <c r="F101" s="249">
        <f t="shared" si="35"/>
        <v>0</v>
      </c>
      <c r="G101" s="249">
        <f t="shared" si="35"/>
        <v>0</v>
      </c>
      <c r="H101" s="249">
        <f t="shared" si="35"/>
        <v>104</v>
      </c>
      <c r="I101" s="86"/>
      <c r="J101" s="86"/>
      <c r="K101" s="86"/>
      <c r="L101" s="86"/>
      <c r="M101" s="86"/>
      <c r="N101" s="86"/>
    </row>
    <row r="102" spans="1:14" ht="14.45" customHeight="1" x14ac:dyDescent="0.25">
      <c r="A102" s="471">
        <v>3121</v>
      </c>
      <c r="B102" s="472"/>
      <c r="C102" s="473"/>
      <c r="D102" s="22" t="s">
        <v>65</v>
      </c>
      <c r="E102" s="201">
        <v>21.5</v>
      </c>
      <c r="F102" s="201">
        <v>0</v>
      </c>
      <c r="G102" s="201">
        <v>0</v>
      </c>
      <c r="H102" s="201">
        <v>104</v>
      </c>
      <c r="I102" s="86"/>
      <c r="J102" s="86"/>
      <c r="K102" s="86"/>
      <c r="L102" s="86"/>
      <c r="M102" s="86"/>
      <c r="N102" s="86"/>
    </row>
    <row r="103" spans="1:14" s="29" customFormat="1" ht="15" customHeight="1" x14ac:dyDescent="0.25">
      <c r="A103" s="67"/>
      <c r="B103" s="68">
        <v>313</v>
      </c>
      <c r="C103" s="71"/>
      <c r="D103" s="70" t="s">
        <v>66</v>
      </c>
      <c r="E103" s="106">
        <f t="shared" ref="E103:H103" si="36">E104</f>
        <v>65.34</v>
      </c>
      <c r="F103" s="249">
        <f t="shared" si="36"/>
        <v>83.78</v>
      </c>
      <c r="G103" s="249">
        <f t="shared" si="36"/>
        <v>83.78</v>
      </c>
      <c r="H103" s="249">
        <f t="shared" si="36"/>
        <v>127.42</v>
      </c>
      <c r="I103" s="86"/>
      <c r="J103" s="86"/>
      <c r="K103" s="86"/>
      <c r="L103" s="86"/>
    </row>
    <row r="104" spans="1:14" s="125" customFormat="1" x14ac:dyDescent="0.25">
      <c r="A104" s="471">
        <v>3132</v>
      </c>
      <c r="B104" s="472"/>
      <c r="C104" s="473"/>
      <c r="D104" s="22" t="s">
        <v>89</v>
      </c>
      <c r="E104" s="190">
        <v>65.34</v>
      </c>
      <c r="F104" s="190">
        <v>83.78</v>
      </c>
      <c r="G104" s="190">
        <v>83.78</v>
      </c>
      <c r="H104" s="190">
        <v>127.42</v>
      </c>
      <c r="I104" s="86"/>
      <c r="J104" s="86"/>
      <c r="K104" s="86"/>
      <c r="L104" s="86"/>
    </row>
    <row r="105" spans="1:14" s="64" customFormat="1" x14ac:dyDescent="0.25">
      <c r="A105" s="471">
        <v>3133</v>
      </c>
      <c r="B105" s="472"/>
      <c r="C105" s="473"/>
      <c r="D105" s="22" t="s">
        <v>116</v>
      </c>
      <c r="E105" s="201">
        <v>0</v>
      </c>
      <c r="F105" s="201">
        <v>0</v>
      </c>
      <c r="G105" s="201">
        <v>0</v>
      </c>
      <c r="H105" s="201">
        <v>0</v>
      </c>
      <c r="I105" s="86"/>
      <c r="J105" s="86"/>
      <c r="K105" s="86"/>
      <c r="L105" s="86"/>
    </row>
    <row r="106" spans="1:14" s="64" customFormat="1" x14ac:dyDescent="0.25">
      <c r="A106" s="32"/>
      <c r="B106" s="33">
        <v>32</v>
      </c>
      <c r="C106" s="42"/>
      <c r="D106" s="66" t="s">
        <v>20</v>
      </c>
      <c r="E106" s="113">
        <f t="shared" ref="E106:H106" si="37">E107</f>
        <v>45.45</v>
      </c>
      <c r="F106" s="223">
        <f t="shared" si="37"/>
        <v>79.740000000000009</v>
      </c>
      <c r="G106" s="223">
        <f t="shared" si="37"/>
        <v>79.740000000000009</v>
      </c>
      <c r="H106" s="223">
        <f t="shared" si="37"/>
        <v>69.290000000000006</v>
      </c>
      <c r="I106" s="86"/>
      <c r="J106" s="86"/>
      <c r="K106" s="86"/>
      <c r="L106" s="86"/>
    </row>
    <row r="107" spans="1:14" x14ac:dyDescent="0.25">
      <c r="A107" s="67"/>
      <c r="B107" s="68">
        <v>321</v>
      </c>
      <c r="C107" s="71"/>
      <c r="D107" s="70" t="s">
        <v>27</v>
      </c>
      <c r="E107" s="106">
        <f t="shared" ref="E107:H107" si="38">E108+E109</f>
        <v>45.45</v>
      </c>
      <c r="F107" s="249">
        <f t="shared" si="38"/>
        <v>79.740000000000009</v>
      </c>
      <c r="G107" s="249">
        <f t="shared" si="38"/>
        <v>79.740000000000009</v>
      </c>
      <c r="H107" s="249">
        <f t="shared" si="38"/>
        <v>69.290000000000006</v>
      </c>
      <c r="I107" s="86"/>
      <c r="J107" s="86"/>
      <c r="K107" s="86"/>
      <c r="L107" s="86"/>
      <c r="M107" s="86"/>
      <c r="N107" s="86"/>
    </row>
    <row r="108" spans="1:14" x14ac:dyDescent="0.25">
      <c r="A108" s="471">
        <v>3211</v>
      </c>
      <c r="B108" s="472"/>
      <c r="C108" s="473"/>
      <c r="D108" s="91" t="s">
        <v>117</v>
      </c>
      <c r="E108" s="114">
        <v>0</v>
      </c>
      <c r="F108" s="201">
        <v>3.98</v>
      </c>
      <c r="G108" s="201">
        <v>3.98</v>
      </c>
      <c r="H108" s="201">
        <v>0</v>
      </c>
      <c r="I108" s="86"/>
      <c r="J108" s="86"/>
      <c r="K108" s="86"/>
      <c r="L108" s="86"/>
      <c r="M108" s="86"/>
      <c r="N108" s="86"/>
    </row>
    <row r="109" spans="1:14" x14ac:dyDescent="0.25">
      <c r="A109" s="471">
        <v>3212</v>
      </c>
      <c r="B109" s="472"/>
      <c r="C109" s="473"/>
      <c r="D109" s="22" t="s">
        <v>114</v>
      </c>
      <c r="E109" s="114">
        <v>45.45</v>
      </c>
      <c r="F109" s="201">
        <v>75.760000000000005</v>
      </c>
      <c r="G109" s="201">
        <v>75.760000000000005</v>
      </c>
      <c r="H109" s="201">
        <v>69.290000000000006</v>
      </c>
      <c r="I109" s="86"/>
      <c r="J109" s="86"/>
      <c r="K109" s="86"/>
      <c r="L109" s="86"/>
      <c r="M109" s="86"/>
      <c r="N109" s="86"/>
    </row>
    <row r="110" spans="1:14" s="64" customFormat="1" ht="15" customHeight="1" x14ac:dyDescent="0.25">
      <c r="A110" s="495" t="s">
        <v>173</v>
      </c>
      <c r="B110" s="496"/>
      <c r="C110" s="497"/>
      <c r="D110" s="101" t="s">
        <v>174</v>
      </c>
      <c r="E110" s="312"/>
      <c r="F110" s="201"/>
      <c r="G110" s="201"/>
      <c r="H110" s="201"/>
      <c r="I110" s="86"/>
      <c r="J110" s="86"/>
      <c r="K110" s="86"/>
      <c r="L110" s="86"/>
    </row>
    <row r="111" spans="1:14" x14ac:dyDescent="0.25">
      <c r="A111" s="56"/>
      <c r="B111" s="60">
        <v>3</v>
      </c>
      <c r="C111" s="61"/>
      <c r="D111" s="62" t="s">
        <v>13</v>
      </c>
      <c r="E111" s="110">
        <f t="shared" ref="E111:H111" si="39">E112+E120</f>
        <v>2996.4200000000005</v>
      </c>
      <c r="F111" s="222">
        <f t="shared" si="39"/>
        <v>3804.0800000000004</v>
      </c>
      <c r="G111" s="222">
        <f t="shared" si="39"/>
        <v>2877.4</v>
      </c>
      <c r="H111" s="222">
        <f t="shared" si="39"/>
        <v>3053.63</v>
      </c>
      <c r="I111" s="86"/>
      <c r="J111" s="86"/>
      <c r="K111" s="86"/>
      <c r="L111" s="86"/>
      <c r="M111" s="86"/>
      <c r="N111" s="86"/>
    </row>
    <row r="112" spans="1:14" x14ac:dyDescent="0.25">
      <c r="A112" s="32"/>
      <c r="B112" s="33">
        <v>31</v>
      </c>
      <c r="C112" s="42"/>
      <c r="D112" s="66" t="s">
        <v>14</v>
      </c>
      <c r="E112" s="113">
        <f>E113+E115+E117</f>
        <v>2736.1000000000004</v>
      </c>
      <c r="F112" s="223">
        <f>F113+F115+F117</f>
        <v>3352.1800000000003</v>
      </c>
      <c r="G112" s="223">
        <f t="shared" ref="G112:H112" si="40">G113+G115+G117</f>
        <v>2877.4</v>
      </c>
      <c r="H112" s="223">
        <f t="shared" si="40"/>
        <v>2856.4300000000003</v>
      </c>
      <c r="I112" s="86"/>
      <c r="J112" s="86"/>
      <c r="K112" s="86"/>
      <c r="L112" s="86"/>
      <c r="M112" s="86"/>
      <c r="N112" s="86"/>
    </row>
    <row r="113" spans="1:14" x14ac:dyDescent="0.25">
      <c r="A113" s="67"/>
      <c r="B113" s="68">
        <v>311</v>
      </c>
      <c r="C113" s="71"/>
      <c r="D113" s="70" t="s">
        <v>88</v>
      </c>
      <c r="E113" s="106">
        <f t="shared" ref="E113:H113" si="41">E114</f>
        <v>2244</v>
      </c>
      <c r="F113" s="249">
        <f t="shared" si="41"/>
        <v>2877.4</v>
      </c>
      <c r="G113" s="249">
        <f t="shared" si="41"/>
        <v>2877.4</v>
      </c>
      <c r="H113" s="249">
        <f t="shared" si="41"/>
        <v>2197.8000000000002</v>
      </c>
      <c r="I113" s="86"/>
      <c r="J113" s="86"/>
      <c r="K113" s="86"/>
      <c r="L113" s="86"/>
      <c r="M113" s="86"/>
      <c r="N113" s="86"/>
    </row>
    <row r="114" spans="1:14" x14ac:dyDescent="0.25">
      <c r="A114" s="471">
        <v>3111</v>
      </c>
      <c r="B114" s="472"/>
      <c r="C114" s="473"/>
      <c r="D114" s="22" t="s">
        <v>64</v>
      </c>
      <c r="E114" s="200">
        <v>2244</v>
      </c>
      <c r="F114" s="200">
        <v>2877.4</v>
      </c>
      <c r="G114" s="200">
        <v>2877.4</v>
      </c>
      <c r="H114" s="200">
        <v>2197.8000000000002</v>
      </c>
      <c r="I114" s="86"/>
      <c r="J114" s="86"/>
      <c r="K114" s="86"/>
      <c r="L114" s="86"/>
      <c r="M114" s="86"/>
      <c r="N114" s="86"/>
    </row>
    <row r="115" spans="1:14" x14ac:dyDescent="0.25">
      <c r="A115" s="67"/>
      <c r="B115" s="68">
        <v>312</v>
      </c>
      <c r="C115" s="71"/>
      <c r="D115" s="70" t="s">
        <v>65</v>
      </c>
      <c r="E115" s="106">
        <f t="shared" ref="E115:H115" si="42">E116</f>
        <v>121.84</v>
      </c>
      <c r="F115" s="249">
        <f t="shared" si="42"/>
        <v>0</v>
      </c>
      <c r="G115" s="249">
        <f t="shared" si="42"/>
        <v>0</v>
      </c>
      <c r="H115" s="249">
        <f t="shared" si="42"/>
        <v>296</v>
      </c>
      <c r="I115" s="86"/>
      <c r="J115" s="86"/>
      <c r="K115" s="86"/>
      <c r="L115" s="86"/>
      <c r="M115" s="86"/>
      <c r="N115" s="86"/>
    </row>
    <row r="116" spans="1:14" x14ac:dyDescent="0.25">
      <c r="A116" s="471">
        <v>3121</v>
      </c>
      <c r="B116" s="472"/>
      <c r="C116" s="473"/>
      <c r="D116" s="22" t="s">
        <v>65</v>
      </c>
      <c r="E116" s="201">
        <v>121.84</v>
      </c>
      <c r="F116" s="201">
        <v>0</v>
      </c>
      <c r="G116" s="201">
        <v>0</v>
      </c>
      <c r="H116" s="201">
        <v>296</v>
      </c>
      <c r="I116" s="86"/>
      <c r="J116" s="86"/>
      <c r="K116" s="86"/>
      <c r="L116" s="86"/>
      <c r="M116" s="86"/>
      <c r="N116" s="86"/>
    </row>
    <row r="117" spans="1:14" x14ac:dyDescent="0.25">
      <c r="A117" s="67"/>
      <c r="B117" s="68">
        <v>313</v>
      </c>
      <c r="C117" s="71"/>
      <c r="D117" s="70" t="s">
        <v>66</v>
      </c>
      <c r="E117" s="106">
        <f t="shared" ref="E117:H117" si="43">E118</f>
        <v>370.26</v>
      </c>
      <c r="F117" s="249">
        <f t="shared" si="43"/>
        <v>474.78</v>
      </c>
      <c r="G117" s="249">
        <f t="shared" si="43"/>
        <v>0</v>
      </c>
      <c r="H117" s="249">
        <f t="shared" si="43"/>
        <v>362.63</v>
      </c>
      <c r="I117" s="86"/>
      <c r="J117" s="86"/>
      <c r="K117" s="86"/>
      <c r="L117" s="86"/>
      <c r="M117" s="86"/>
      <c r="N117" s="86"/>
    </row>
    <row r="118" spans="1:14" x14ac:dyDescent="0.25">
      <c r="A118" s="471">
        <v>3132</v>
      </c>
      <c r="B118" s="472"/>
      <c r="C118" s="473"/>
      <c r="D118" s="22" t="s">
        <v>89</v>
      </c>
      <c r="E118" s="201">
        <v>370.26</v>
      </c>
      <c r="F118" s="201">
        <v>474.78</v>
      </c>
      <c r="H118" s="201">
        <v>362.63</v>
      </c>
      <c r="I118" s="86"/>
      <c r="J118" s="86"/>
      <c r="K118" s="86"/>
      <c r="L118" s="86"/>
      <c r="M118" s="86"/>
      <c r="N118" s="86"/>
    </row>
    <row r="119" spans="1:14" x14ac:dyDescent="0.25">
      <c r="A119" s="471">
        <v>3133</v>
      </c>
      <c r="B119" s="472"/>
      <c r="C119" s="473"/>
      <c r="D119" s="22" t="s">
        <v>116</v>
      </c>
      <c r="E119" s="201"/>
      <c r="F119" s="201">
        <v>0</v>
      </c>
      <c r="H119" s="201">
        <v>0</v>
      </c>
      <c r="I119" s="86"/>
      <c r="J119" s="86"/>
      <c r="K119" s="86"/>
      <c r="L119" s="86"/>
      <c r="M119" s="86"/>
      <c r="N119" s="86"/>
    </row>
    <row r="120" spans="1:14" s="64" customFormat="1" x14ac:dyDescent="0.25">
      <c r="A120" s="32"/>
      <c r="B120" s="33">
        <v>32</v>
      </c>
      <c r="C120" s="42"/>
      <c r="D120" s="66" t="s">
        <v>20</v>
      </c>
      <c r="E120" s="113">
        <f>E121</f>
        <v>260.32</v>
      </c>
      <c r="F120" s="223">
        <f>F121</f>
        <v>451.9</v>
      </c>
      <c r="G120" s="204"/>
      <c r="H120" s="223">
        <f>H121</f>
        <v>197.2</v>
      </c>
      <c r="I120" s="86"/>
      <c r="J120" s="86"/>
      <c r="K120" s="86"/>
      <c r="L120" s="86"/>
    </row>
    <row r="121" spans="1:14" x14ac:dyDescent="0.25">
      <c r="A121" s="67"/>
      <c r="B121" s="68">
        <v>321</v>
      </c>
      <c r="C121" s="71"/>
      <c r="D121" s="70" t="s">
        <v>27</v>
      </c>
      <c r="E121" s="106">
        <f t="shared" ref="E121:F121" si="44">E122+E123</f>
        <v>260.32</v>
      </c>
      <c r="F121" s="249">
        <f t="shared" si="44"/>
        <v>451.9</v>
      </c>
      <c r="H121" s="249">
        <f t="shared" ref="H121" si="45">H122+H123</f>
        <v>197.2</v>
      </c>
      <c r="I121" s="86"/>
      <c r="J121" s="86"/>
      <c r="K121" s="86"/>
      <c r="L121" s="86"/>
      <c r="M121" s="86"/>
      <c r="N121" s="86"/>
    </row>
    <row r="122" spans="1:14" ht="15" customHeight="1" x14ac:dyDescent="0.25">
      <c r="A122" s="471">
        <v>3211</v>
      </c>
      <c r="B122" s="472"/>
      <c r="C122" s="473"/>
      <c r="D122" s="91" t="s">
        <v>117</v>
      </c>
      <c r="E122" s="201">
        <v>0</v>
      </c>
      <c r="F122" s="201">
        <v>22.57</v>
      </c>
      <c r="H122" s="201">
        <v>0</v>
      </c>
      <c r="I122" s="86"/>
      <c r="J122" s="86"/>
      <c r="K122" s="86"/>
      <c r="L122" s="86"/>
      <c r="M122" s="86"/>
      <c r="N122" s="86"/>
    </row>
    <row r="123" spans="1:14" x14ac:dyDescent="0.25">
      <c r="A123" s="471">
        <v>3212</v>
      </c>
      <c r="B123" s="472"/>
      <c r="C123" s="473"/>
      <c r="D123" s="22" t="s">
        <v>114</v>
      </c>
      <c r="E123" s="201">
        <v>260.32</v>
      </c>
      <c r="F123" s="201">
        <v>429.33</v>
      </c>
      <c r="H123" s="201">
        <v>197.2</v>
      </c>
      <c r="I123" s="86"/>
      <c r="J123" s="86"/>
      <c r="K123" s="86"/>
      <c r="L123" s="86"/>
      <c r="M123" s="86"/>
      <c r="N123" s="86"/>
    </row>
    <row r="124" spans="1:14" x14ac:dyDescent="0.25">
      <c r="A124" s="478" t="s">
        <v>201</v>
      </c>
      <c r="B124" s="478"/>
      <c r="C124" s="479"/>
      <c r="D124" s="172" t="s">
        <v>192</v>
      </c>
      <c r="E124" s="108">
        <f t="shared" ref="E124:F124" si="46">E126+E140</f>
        <v>0</v>
      </c>
      <c r="F124" s="221">
        <f t="shared" si="46"/>
        <v>3524.7100000000005</v>
      </c>
      <c r="H124" s="221">
        <f t="shared" ref="H124" si="47">H126+H140</f>
        <v>0</v>
      </c>
      <c r="I124" s="86"/>
      <c r="J124" s="86"/>
      <c r="K124" s="86"/>
      <c r="L124" s="86"/>
      <c r="M124" s="86"/>
      <c r="N124" s="86"/>
    </row>
    <row r="125" spans="1:14" ht="15" customHeight="1" x14ac:dyDescent="0.25">
      <c r="A125" s="495" t="s">
        <v>164</v>
      </c>
      <c r="B125" s="496"/>
      <c r="C125" s="497"/>
      <c r="D125" s="101" t="s">
        <v>9</v>
      </c>
      <c r="E125" s="202"/>
      <c r="F125" s="202"/>
      <c r="H125" s="202"/>
      <c r="I125" s="86"/>
      <c r="J125" s="86"/>
      <c r="K125" s="86"/>
      <c r="L125" s="86"/>
      <c r="M125" s="86"/>
      <c r="N125" s="86"/>
    </row>
    <row r="126" spans="1:14" x14ac:dyDescent="0.25">
      <c r="A126" s="56"/>
      <c r="B126" s="60">
        <v>3</v>
      </c>
      <c r="C126" s="61"/>
      <c r="D126" s="62" t="s">
        <v>13</v>
      </c>
      <c r="E126" s="110">
        <f t="shared" ref="E126:F126" si="48">E127+E135</f>
        <v>0</v>
      </c>
      <c r="F126" s="222">
        <f t="shared" si="48"/>
        <v>528.29000000000008</v>
      </c>
      <c r="H126" s="222">
        <f t="shared" ref="H126" si="49">H127+H135</f>
        <v>0</v>
      </c>
      <c r="I126" s="86"/>
      <c r="J126" s="86"/>
      <c r="K126" s="86"/>
      <c r="L126" s="86"/>
      <c r="M126" s="86"/>
      <c r="N126" s="86"/>
    </row>
    <row r="127" spans="1:14" x14ac:dyDescent="0.25">
      <c r="A127" s="32"/>
      <c r="B127" s="33">
        <v>31</v>
      </c>
      <c r="C127" s="42"/>
      <c r="D127" s="66" t="s">
        <v>14</v>
      </c>
      <c r="E127" s="113">
        <f t="shared" ref="E127:F127" si="50">E128+E130+E132</f>
        <v>0</v>
      </c>
      <c r="F127" s="223">
        <f t="shared" si="50"/>
        <v>482.84000000000003</v>
      </c>
      <c r="H127" s="223">
        <f t="shared" ref="H127" si="51">H128+H130+H132</f>
        <v>0</v>
      </c>
      <c r="I127" s="86"/>
      <c r="J127" s="86"/>
      <c r="K127" s="86"/>
      <c r="L127" s="86"/>
      <c r="M127" s="86"/>
      <c r="N127" s="86"/>
    </row>
    <row r="128" spans="1:14" x14ac:dyDescent="0.25">
      <c r="A128" s="67"/>
      <c r="B128" s="68">
        <v>311</v>
      </c>
      <c r="C128" s="71"/>
      <c r="D128" s="70" t="s">
        <v>88</v>
      </c>
      <c r="E128" s="106">
        <f t="shared" ref="E128:H128" si="52">E129</f>
        <v>0</v>
      </c>
      <c r="F128" s="249">
        <f t="shared" si="52"/>
        <v>396</v>
      </c>
      <c r="H128" s="249">
        <f t="shared" si="52"/>
        <v>0</v>
      </c>
      <c r="I128" s="86"/>
      <c r="J128" s="86"/>
      <c r="K128" s="86"/>
      <c r="L128" s="86"/>
      <c r="M128" s="86"/>
      <c r="N128" s="86"/>
    </row>
    <row r="129" spans="1:14" x14ac:dyDescent="0.25">
      <c r="A129" s="471">
        <v>3111</v>
      </c>
      <c r="B129" s="472"/>
      <c r="C129" s="473"/>
      <c r="D129" s="22" t="s">
        <v>64</v>
      </c>
      <c r="E129" s="201">
        <v>0</v>
      </c>
      <c r="F129" s="201">
        <v>396</v>
      </c>
      <c r="H129" s="201">
        <v>0</v>
      </c>
      <c r="I129" s="86"/>
      <c r="J129" s="86"/>
      <c r="K129" s="86"/>
      <c r="L129" s="86"/>
      <c r="M129" s="86"/>
      <c r="N129" s="86"/>
    </row>
    <row r="130" spans="1:14" s="64" customFormat="1" x14ac:dyDescent="0.25">
      <c r="A130" s="67"/>
      <c r="B130" s="68">
        <v>312</v>
      </c>
      <c r="C130" s="71"/>
      <c r="D130" s="70" t="s">
        <v>65</v>
      </c>
      <c r="E130" s="106">
        <f t="shared" ref="E130:H130" si="53">E131</f>
        <v>0</v>
      </c>
      <c r="F130" s="249">
        <f t="shared" si="53"/>
        <v>21.5</v>
      </c>
      <c r="G130" s="204"/>
      <c r="H130" s="249">
        <f t="shared" si="53"/>
        <v>0</v>
      </c>
      <c r="I130" s="86"/>
      <c r="J130" s="86"/>
      <c r="K130" s="86"/>
      <c r="L130" s="86"/>
    </row>
    <row r="131" spans="1:14" x14ac:dyDescent="0.25">
      <c r="A131" s="471">
        <v>3121</v>
      </c>
      <c r="B131" s="472"/>
      <c r="C131" s="473"/>
      <c r="D131" s="22" t="s">
        <v>65</v>
      </c>
      <c r="E131" s="201">
        <v>0</v>
      </c>
      <c r="F131" s="201">
        <v>21.5</v>
      </c>
      <c r="H131" s="201">
        <v>0</v>
      </c>
      <c r="I131" s="86"/>
      <c r="J131" s="86"/>
      <c r="K131" s="86"/>
      <c r="L131" s="86"/>
      <c r="M131" s="86"/>
      <c r="N131" s="86"/>
    </row>
    <row r="132" spans="1:14" ht="15" customHeight="1" x14ac:dyDescent="0.25">
      <c r="A132" s="67"/>
      <c r="B132" s="68">
        <v>313</v>
      </c>
      <c r="C132" s="71"/>
      <c r="D132" s="70" t="s">
        <v>66</v>
      </c>
      <c r="E132" s="106">
        <f t="shared" ref="E132:H132" si="54">E133</f>
        <v>0</v>
      </c>
      <c r="F132" s="249">
        <f t="shared" si="54"/>
        <v>65.34</v>
      </c>
      <c r="H132" s="249">
        <f t="shared" si="54"/>
        <v>0</v>
      </c>
      <c r="I132" s="86"/>
      <c r="J132" s="86"/>
      <c r="K132" s="86"/>
      <c r="L132" s="86"/>
      <c r="M132" s="86"/>
      <c r="N132" s="86"/>
    </row>
    <row r="133" spans="1:14" x14ac:dyDescent="0.25">
      <c r="A133" s="471">
        <v>3132</v>
      </c>
      <c r="B133" s="472"/>
      <c r="C133" s="473"/>
      <c r="D133" s="22" t="s">
        <v>89</v>
      </c>
      <c r="E133" s="190">
        <v>0</v>
      </c>
      <c r="F133" s="190">
        <v>65.34</v>
      </c>
      <c r="H133" s="190">
        <v>0</v>
      </c>
      <c r="I133" s="86"/>
      <c r="J133" s="86"/>
      <c r="K133" s="86"/>
      <c r="L133" s="86"/>
      <c r="M133" s="86"/>
      <c r="N133" s="86"/>
    </row>
    <row r="134" spans="1:14" x14ac:dyDescent="0.25">
      <c r="A134" s="471">
        <v>3133</v>
      </c>
      <c r="B134" s="472"/>
      <c r="C134" s="473"/>
      <c r="D134" s="22" t="s">
        <v>116</v>
      </c>
      <c r="E134" s="201">
        <v>0</v>
      </c>
      <c r="F134" s="201">
        <v>0</v>
      </c>
      <c r="H134" s="201">
        <v>0</v>
      </c>
      <c r="I134" s="86"/>
      <c r="J134" s="86"/>
      <c r="K134" s="86"/>
      <c r="L134" s="86"/>
      <c r="M134" s="86"/>
      <c r="N134" s="86"/>
    </row>
    <row r="135" spans="1:14" x14ac:dyDescent="0.25">
      <c r="A135" s="32"/>
      <c r="B135" s="33">
        <v>32</v>
      </c>
      <c r="C135" s="42"/>
      <c r="D135" s="66" t="s">
        <v>20</v>
      </c>
      <c r="E135" s="113">
        <f t="shared" ref="E135:H135" si="55">E136</f>
        <v>0</v>
      </c>
      <c r="F135" s="223">
        <f t="shared" si="55"/>
        <v>45.45</v>
      </c>
      <c r="H135" s="223">
        <f t="shared" si="55"/>
        <v>0</v>
      </c>
      <c r="I135" s="86"/>
      <c r="J135" s="86"/>
      <c r="K135" s="86"/>
      <c r="L135" s="86"/>
      <c r="M135" s="86"/>
      <c r="N135" s="86"/>
    </row>
    <row r="136" spans="1:14" x14ac:dyDescent="0.25">
      <c r="A136" s="67"/>
      <c r="B136" s="68">
        <v>321</v>
      </c>
      <c r="C136" s="71"/>
      <c r="D136" s="70" t="s">
        <v>27</v>
      </c>
      <c r="E136" s="106">
        <f t="shared" ref="E136:F136" si="56">E137+E138</f>
        <v>0</v>
      </c>
      <c r="F136" s="249">
        <f t="shared" si="56"/>
        <v>45.45</v>
      </c>
      <c r="H136" s="249">
        <f t="shared" ref="H136" si="57">H137+H138</f>
        <v>0</v>
      </c>
      <c r="I136" s="86"/>
      <c r="J136" s="86"/>
      <c r="K136" s="86"/>
      <c r="L136" s="86"/>
      <c r="M136" s="86"/>
      <c r="N136" s="86"/>
    </row>
    <row r="137" spans="1:14" x14ac:dyDescent="0.25">
      <c r="A137" s="471">
        <v>3211</v>
      </c>
      <c r="B137" s="472"/>
      <c r="C137" s="473"/>
      <c r="D137" s="91" t="s">
        <v>117</v>
      </c>
      <c r="E137" s="114">
        <v>0</v>
      </c>
      <c r="F137" s="201">
        <v>0</v>
      </c>
      <c r="H137" s="201">
        <v>0</v>
      </c>
      <c r="I137" s="86"/>
      <c r="J137" s="86"/>
      <c r="K137" s="86"/>
      <c r="L137" s="86"/>
      <c r="M137" s="86"/>
      <c r="N137" s="86"/>
    </row>
    <row r="138" spans="1:14" x14ac:dyDescent="0.25">
      <c r="A138" s="471">
        <v>3212</v>
      </c>
      <c r="B138" s="472"/>
      <c r="C138" s="473"/>
      <c r="D138" s="22" t="s">
        <v>114</v>
      </c>
      <c r="E138" s="114">
        <v>0</v>
      </c>
      <c r="F138" s="201">
        <v>45.45</v>
      </c>
      <c r="H138" s="201">
        <v>0</v>
      </c>
      <c r="I138" s="86"/>
      <c r="J138" s="86"/>
      <c r="K138" s="86"/>
      <c r="L138" s="86"/>
      <c r="M138" s="86"/>
      <c r="N138" s="86"/>
    </row>
    <row r="139" spans="1:14" ht="15" customHeight="1" x14ac:dyDescent="0.25">
      <c r="A139" s="495" t="s">
        <v>173</v>
      </c>
      <c r="B139" s="496"/>
      <c r="C139" s="497"/>
      <c r="D139" s="101" t="s">
        <v>174</v>
      </c>
      <c r="E139" s="312"/>
      <c r="F139" s="201"/>
      <c r="H139" s="201"/>
      <c r="I139" s="86"/>
      <c r="J139" s="86"/>
      <c r="K139" s="86"/>
      <c r="L139" s="86"/>
      <c r="M139" s="86"/>
      <c r="N139" s="86"/>
    </row>
    <row r="140" spans="1:14" x14ac:dyDescent="0.25">
      <c r="A140" s="56"/>
      <c r="B140" s="60">
        <v>3</v>
      </c>
      <c r="C140" s="61"/>
      <c r="D140" s="62" t="s">
        <v>13</v>
      </c>
      <c r="E140" s="110">
        <f t="shared" ref="E140:F140" si="58">E141+E149</f>
        <v>0</v>
      </c>
      <c r="F140" s="222">
        <f t="shared" si="58"/>
        <v>2996.4200000000005</v>
      </c>
      <c r="H140" s="222">
        <f t="shared" ref="H140" si="59">H141+H149</f>
        <v>0</v>
      </c>
      <c r="I140" s="86"/>
      <c r="J140" s="86"/>
      <c r="K140" s="86"/>
      <c r="L140" s="86"/>
      <c r="M140" s="86"/>
      <c r="N140" s="86"/>
    </row>
    <row r="141" spans="1:14" x14ac:dyDescent="0.25">
      <c r="A141" s="32"/>
      <c r="B141" s="33">
        <v>31</v>
      </c>
      <c r="C141" s="42"/>
      <c r="D141" s="66" t="s">
        <v>14</v>
      </c>
      <c r="E141" s="113">
        <f>E142+E144+E146</f>
        <v>0</v>
      </c>
      <c r="F141" s="223">
        <f>F142+F144+F146</f>
        <v>2736.1000000000004</v>
      </c>
      <c r="H141" s="223">
        <f>H142+H144+H146</f>
        <v>0</v>
      </c>
      <c r="I141" s="86"/>
      <c r="J141" s="86"/>
      <c r="K141" s="86"/>
      <c r="L141" s="86"/>
      <c r="M141" s="86"/>
      <c r="N141" s="86"/>
    </row>
    <row r="142" spans="1:14" x14ac:dyDescent="0.25">
      <c r="A142" s="67"/>
      <c r="B142" s="68">
        <v>311</v>
      </c>
      <c r="C142" s="71"/>
      <c r="D142" s="70" t="s">
        <v>88</v>
      </c>
      <c r="E142" s="106">
        <f t="shared" ref="E142:H142" si="60">E143</f>
        <v>0</v>
      </c>
      <c r="F142" s="249">
        <f t="shared" si="60"/>
        <v>2244</v>
      </c>
      <c r="H142" s="249">
        <f t="shared" si="60"/>
        <v>0</v>
      </c>
      <c r="I142" s="86"/>
      <c r="J142" s="86"/>
      <c r="K142" s="86"/>
      <c r="L142" s="86"/>
      <c r="M142" s="86"/>
      <c r="N142" s="86"/>
    </row>
    <row r="143" spans="1:14" x14ac:dyDescent="0.25">
      <c r="A143" s="471">
        <v>3111</v>
      </c>
      <c r="B143" s="472"/>
      <c r="C143" s="473"/>
      <c r="D143" s="22" t="s">
        <v>64</v>
      </c>
      <c r="E143" s="200">
        <v>0</v>
      </c>
      <c r="F143" s="200">
        <v>2244</v>
      </c>
      <c r="H143" s="200">
        <v>0</v>
      </c>
      <c r="I143" s="86"/>
      <c r="J143" s="86"/>
      <c r="K143" s="86"/>
      <c r="L143" s="86"/>
      <c r="M143" s="86"/>
      <c r="N143" s="86"/>
    </row>
    <row r="144" spans="1:14" s="54" customFormat="1" x14ac:dyDescent="0.25">
      <c r="A144" s="67"/>
      <c r="B144" s="68">
        <v>312</v>
      </c>
      <c r="C144" s="71"/>
      <c r="D144" s="70" t="s">
        <v>65</v>
      </c>
      <c r="E144" s="106">
        <f t="shared" ref="E144:H144" si="61">E145</f>
        <v>0</v>
      </c>
      <c r="F144" s="249">
        <f t="shared" si="61"/>
        <v>121.84</v>
      </c>
      <c r="G144" s="204"/>
      <c r="H144" s="249">
        <f t="shared" si="61"/>
        <v>0</v>
      </c>
      <c r="I144" s="86"/>
      <c r="J144" s="86"/>
      <c r="K144" s="86"/>
      <c r="L144" s="86"/>
    </row>
    <row r="145" spans="1:12" s="86" customFormat="1" x14ac:dyDescent="0.25">
      <c r="A145" s="471">
        <v>3121</v>
      </c>
      <c r="B145" s="472"/>
      <c r="C145" s="473"/>
      <c r="D145" s="22" t="s">
        <v>65</v>
      </c>
      <c r="E145" s="201">
        <v>0</v>
      </c>
      <c r="F145" s="201">
        <v>121.84</v>
      </c>
      <c r="G145" s="204"/>
      <c r="H145" s="201">
        <v>0</v>
      </c>
    </row>
    <row r="146" spans="1:12" s="29" customFormat="1" x14ac:dyDescent="0.25">
      <c r="A146" s="67"/>
      <c r="B146" s="68">
        <v>313</v>
      </c>
      <c r="C146" s="71"/>
      <c r="D146" s="70" t="s">
        <v>66</v>
      </c>
      <c r="E146" s="106">
        <f t="shared" ref="E146:H146" si="62">E147</f>
        <v>0</v>
      </c>
      <c r="F146" s="249">
        <f t="shared" si="62"/>
        <v>370.26</v>
      </c>
      <c r="G146" s="204"/>
      <c r="H146" s="249">
        <f t="shared" si="62"/>
        <v>0</v>
      </c>
      <c r="I146" s="86"/>
      <c r="J146" s="86"/>
      <c r="K146" s="86"/>
      <c r="L146" s="86"/>
    </row>
    <row r="147" spans="1:12" s="36" customFormat="1" x14ac:dyDescent="0.25">
      <c r="A147" s="471">
        <v>3132</v>
      </c>
      <c r="B147" s="472"/>
      <c r="C147" s="473"/>
      <c r="D147" s="22" t="s">
        <v>89</v>
      </c>
      <c r="E147" s="201">
        <v>0</v>
      </c>
      <c r="F147" s="201">
        <v>370.26</v>
      </c>
      <c r="G147" s="204"/>
      <c r="H147" s="201">
        <v>0</v>
      </c>
      <c r="I147" s="86"/>
      <c r="J147" s="86"/>
      <c r="K147" s="86"/>
      <c r="L147" s="86"/>
    </row>
    <row r="148" spans="1:12" s="64" customFormat="1" x14ac:dyDescent="0.25">
      <c r="A148" s="471">
        <v>3133</v>
      </c>
      <c r="B148" s="472"/>
      <c r="C148" s="473"/>
      <c r="D148" s="22" t="s">
        <v>116</v>
      </c>
      <c r="E148" s="201">
        <v>0</v>
      </c>
      <c r="F148" s="201">
        <v>0</v>
      </c>
      <c r="G148" s="204"/>
      <c r="H148" s="201">
        <v>0</v>
      </c>
      <c r="I148" s="86"/>
      <c r="J148" s="86"/>
      <c r="K148" s="86"/>
      <c r="L148" s="86"/>
    </row>
    <row r="149" spans="1:12" x14ac:dyDescent="0.25">
      <c r="A149" s="32"/>
      <c r="B149" s="33">
        <v>32</v>
      </c>
      <c r="C149" s="42"/>
      <c r="D149" s="66" t="s">
        <v>20</v>
      </c>
      <c r="E149" s="113">
        <f>E150</f>
        <v>0</v>
      </c>
      <c r="F149" s="223">
        <f>F150</f>
        <v>260.32</v>
      </c>
      <c r="H149" s="223">
        <f>H150</f>
        <v>0</v>
      </c>
      <c r="I149" s="86"/>
      <c r="J149" s="86"/>
      <c r="K149" s="86"/>
      <c r="L149" s="86"/>
    </row>
    <row r="150" spans="1:12" s="64" customFormat="1" x14ac:dyDescent="0.25">
      <c r="A150" s="67"/>
      <c r="B150" s="68">
        <v>321</v>
      </c>
      <c r="C150" s="71"/>
      <c r="D150" s="70" t="s">
        <v>27</v>
      </c>
      <c r="E150" s="106">
        <f t="shared" ref="E150:F150" si="63">E151+E152</f>
        <v>0</v>
      </c>
      <c r="F150" s="249">
        <f t="shared" si="63"/>
        <v>260.32</v>
      </c>
      <c r="G150" s="204"/>
      <c r="H150" s="249">
        <f t="shared" ref="H150" si="64">H151+H152</f>
        <v>0</v>
      </c>
      <c r="I150" s="86"/>
      <c r="J150" s="86"/>
      <c r="K150" s="86"/>
      <c r="L150" s="86"/>
    </row>
    <row r="151" spans="1:12" ht="15" customHeight="1" x14ac:dyDescent="0.25">
      <c r="A151" s="471">
        <v>3211</v>
      </c>
      <c r="B151" s="472"/>
      <c r="C151" s="473"/>
      <c r="D151" s="91" t="s">
        <v>117</v>
      </c>
      <c r="E151" s="201">
        <v>0</v>
      </c>
      <c r="F151" s="201">
        <v>0</v>
      </c>
      <c r="H151" s="201">
        <v>0</v>
      </c>
      <c r="I151" s="86"/>
      <c r="J151" s="86"/>
      <c r="K151" s="86"/>
      <c r="L151" s="86"/>
    </row>
    <row r="152" spans="1:12" s="64" customFormat="1" x14ac:dyDescent="0.25">
      <c r="A152" s="471">
        <v>3212</v>
      </c>
      <c r="B152" s="472"/>
      <c r="C152" s="473"/>
      <c r="D152" s="22" t="s">
        <v>114</v>
      </c>
      <c r="E152" s="201">
        <v>0</v>
      </c>
      <c r="F152" s="201">
        <v>260.32</v>
      </c>
      <c r="G152" s="204"/>
      <c r="H152" s="201">
        <v>0</v>
      </c>
      <c r="I152" s="86"/>
      <c r="J152" s="86"/>
      <c r="K152" s="86"/>
      <c r="L152" s="86"/>
    </row>
    <row r="153" spans="1:12" ht="15" customHeight="1" x14ac:dyDescent="0.25">
      <c r="A153" s="478" t="s">
        <v>201</v>
      </c>
      <c r="B153" s="478"/>
      <c r="C153" s="479"/>
      <c r="D153" s="172" t="s">
        <v>193</v>
      </c>
      <c r="E153" s="108">
        <f t="shared" ref="E153:F153" si="65">E155+E169</f>
        <v>0</v>
      </c>
      <c r="F153" s="221">
        <f t="shared" si="65"/>
        <v>0</v>
      </c>
      <c r="H153" s="221">
        <f t="shared" ref="H153" si="66">H155+H169</f>
        <v>0</v>
      </c>
      <c r="I153" s="86"/>
      <c r="J153" s="86"/>
      <c r="K153" s="86"/>
      <c r="L153" s="86"/>
    </row>
    <row r="154" spans="1:12" ht="27" customHeight="1" x14ac:dyDescent="0.25">
      <c r="A154" s="495" t="s">
        <v>164</v>
      </c>
      <c r="B154" s="496"/>
      <c r="C154" s="497"/>
      <c r="D154" s="101" t="s">
        <v>9</v>
      </c>
      <c r="E154" s="202"/>
      <c r="F154" s="202"/>
      <c r="H154" s="202"/>
      <c r="I154" s="86"/>
      <c r="J154" s="86"/>
      <c r="K154" s="86"/>
      <c r="L154" s="86"/>
    </row>
    <row r="155" spans="1:12" s="36" customFormat="1" x14ac:dyDescent="0.25">
      <c r="A155" s="56"/>
      <c r="B155" s="60">
        <v>3</v>
      </c>
      <c r="C155" s="61"/>
      <c r="D155" s="62" t="s">
        <v>13</v>
      </c>
      <c r="E155" s="110">
        <f t="shared" ref="E155:F155" si="67">E156+E164</f>
        <v>0</v>
      </c>
      <c r="F155" s="222">
        <f t="shared" si="67"/>
        <v>0</v>
      </c>
      <c r="G155" s="204"/>
      <c r="H155" s="222">
        <f t="shared" ref="H155" si="68">H156+H164</f>
        <v>0</v>
      </c>
      <c r="I155" s="86"/>
      <c r="J155" s="86"/>
      <c r="K155" s="86"/>
      <c r="L155" s="86"/>
    </row>
    <row r="156" spans="1:12" s="64" customFormat="1" ht="17.25" customHeight="1" x14ac:dyDescent="0.25">
      <c r="A156" s="32"/>
      <c r="B156" s="33">
        <v>31</v>
      </c>
      <c r="C156" s="42"/>
      <c r="D156" s="66" t="s">
        <v>14</v>
      </c>
      <c r="E156" s="113">
        <f t="shared" ref="E156:F156" si="69">E157+E159+E161</f>
        <v>0</v>
      </c>
      <c r="F156" s="223">
        <f t="shared" si="69"/>
        <v>0</v>
      </c>
      <c r="G156" s="204"/>
      <c r="H156" s="223">
        <f t="shared" ref="H156" si="70">H157+H159+H161</f>
        <v>0</v>
      </c>
      <c r="I156" s="86"/>
      <c r="J156" s="86"/>
      <c r="K156" s="86"/>
      <c r="L156" s="86"/>
    </row>
    <row r="157" spans="1:12" ht="16.5" customHeight="1" x14ac:dyDescent="0.25">
      <c r="A157" s="67"/>
      <c r="B157" s="68">
        <v>311</v>
      </c>
      <c r="C157" s="71"/>
      <c r="D157" s="70" t="s">
        <v>88</v>
      </c>
      <c r="E157" s="106">
        <f t="shared" ref="E157:H157" si="71">E158</f>
        <v>0</v>
      </c>
      <c r="F157" s="249">
        <f t="shared" si="71"/>
        <v>0</v>
      </c>
      <c r="H157" s="249">
        <f t="shared" si="71"/>
        <v>0</v>
      </c>
      <c r="I157" s="86"/>
      <c r="J157" s="86"/>
      <c r="K157" s="86"/>
      <c r="L157" s="86"/>
    </row>
    <row r="158" spans="1:12" s="64" customFormat="1" ht="18.75" customHeight="1" x14ac:dyDescent="0.25">
      <c r="A158" s="471">
        <v>3111</v>
      </c>
      <c r="B158" s="472"/>
      <c r="C158" s="473"/>
      <c r="D158" s="22" t="s">
        <v>64</v>
      </c>
      <c r="E158" s="201">
        <v>0</v>
      </c>
      <c r="F158" s="201">
        <v>0</v>
      </c>
      <c r="G158" s="204"/>
      <c r="H158" s="201">
        <v>0</v>
      </c>
      <c r="I158" s="86"/>
      <c r="J158" s="86"/>
      <c r="K158" s="86"/>
      <c r="L158" s="86"/>
    </row>
    <row r="159" spans="1:12" x14ac:dyDescent="0.25">
      <c r="A159" s="67"/>
      <c r="B159" s="68">
        <v>312</v>
      </c>
      <c r="C159" s="71"/>
      <c r="D159" s="70" t="s">
        <v>65</v>
      </c>
      <c r="E159" s="106">
        <f t="shared" ref="E159:H159" si="72">E160</f>
        <v>0</v>
      </c>
      <c r="F159" s="249">
        <f t="shared" si="72"/>
        <v>0</v>
      </c>
      <c r="H159" s="249">
        <f t="shared" si="72"/>
        <v>0</v>
      </c>
      <c r="I159" s="86"/>
      <c r="J159" s="86"/>
      <c r="K159" s="86"/>
      <c r="L159" s="86"/>
    </row>
    <row r="160" spans="1:12" ht="14.45" customHeight="1" x14ac:dyDescent="0.25">
      <c r="A160" s="471">
        <v>3121</v>
      </c>
      <c r="B160" s="472"/>
      <c r="C160" s="473"/>
      <c r="D160" s="22" t="s">
        <v>65</v>
      </c>
      <c r="E160" s="201">
        <v>0</v>
      </c>
      <c r="F160" s="201">
        <v>0</v>
      </c>
      <c r="H160" s="201">
        <v>0</v>
      </c>
      <c r="I160" s="86"/>
      <c r="J160" s="86"/>
      <c r="K160" s="86"/>
      <c r="L160" s="86"/>
    </row>
    <row r="161" spans="1:12" ht="15" customHeight="1" x14ac:dyDescent="0.25">
      <c r="A161" s="67"/>
      <c r="B161" s="68">
        <v>313</v>
      </c>
      <c r="C161" s="71"/>
      <c r="D161" s="70" t="s">
        <v>66</v>
      </c>
      <c r="E161" s="106">
        <f t="shared" ref="E161:H161" si="73">E162</f>
        <v>0</v>
      </c>
      <c r="F161" s="249">
        <f t="shared" si="73"/>
        <v>0</v>
      </c>
      <c r="H161" s="249">
        <f t="shared" si="73"/>
        <v>0</v>
      </c>
      <c r="I161" s="86"/>
      <c r="J161" s="86"/>
      <c r="K161" s="86"/>
      <c r="L161" s="86"/>
    </row>
    <row r="162" spans="1:12" x14ac:dyDescent="0.25">
      <c r="A162" s="471">
        <v>3132</v>
      </c>
      <c r="B162" s="472"/>
      <c r="C162" s="473"/>
      <c r="D162" s="22" t="s">
        <v>89</v>
      </c>
      <c r="E162" s="190">
        <v>0</v>
      </c>
      <c r="F162" s="190">
        <v>0</v>
      </c>
      <c r="H162" s="190">
        <v>0</v>
      </c>
      <c r="I162" s="86"/>
      <c r="J162" s="86"/>
      <c r="K162" s="86"/>
      <c r="L162" s="86"/>
    </row>
    <row r="163" spans="1:12" x14ac:dyDescent="0.25">
      <c r="A163" s="471">
        <v>3133</v>
      </c>
      <c r="B163" s="472"/>
      <c r="C163" s="473"/>
      <c r="D163" s="22" t="s">
        <v>116</v>
      </c>
      <c r="E163" s="201">
        <v>0</v>
      </c>
      <c r="F163" s="201">
        <v>0</v>
      </c>
      <c r="H163" s="201">
        <v>0</v>
      </c>
      <c r="I163" s="86"/>
      <c r="J163" s="86"/>
      <c r="K163" s="86"/>
      <c r="L163" s="86"/>
    </row>
    <row r="164" spans="1:12" x14ac:dyDescent="0.25">
      <c r="A164" s="32"/>
      <c r="B164" s="33">
        <v>32</v>
      </c>
      <c r="C164" s="42"/>
      <c r="D164" s="66" t="s">
        <v>20</v>
      </c>
      <c r="E164" s="113">
        <f t="shared" ref="E164:H164" si="74">E165</f>
        <v>0</v>
      </c>
      <c r="F164" s="223">
        <f t="shared" si="74"/>
        <v>0</v>
      </c>
      <c r="H164" s="223">
        <f t="shared" si="74"/>
        <v>0</v>
      </c>
      <c r="I164" s="86"/>
      <c r="J164" s="86"/>
      <c r="K164" s="86"/>
      <c r="L164" s="86"/>
    </row>
    <row r="165" spans="1:12" s="54" customFormat="1" x14ac:dyDescent="0.25">
      <c r="A165" s="67"/>
      <c r="B165" s="68">
        <v>321</v>
      </c>
      <c r="C165" s="71"/>
      <c r="D165" s="70" t="s">
        <v>27</v>
      </c>
      <c r="E165" s="106">
        <f t="shared" ref="E165:F165" si="75">E166+E167</f>
        <v>0</v>
      </c>
      <c r="F165" s="249">
        <f t="shared" si="75"/>
        <v>0</v>
      </c>
      <c r="G165" s="204"/>
      <c r="H165" s="249">
        <f t="shared" ref="H165" si="76">H166+H167</f>
        <v>0</v>
      </c>
      <c r="I165" s="86"/>
      <c r="J165" s="86"/>
      <c r="K165" s="86"/>
      <c r="L165" s="86"/>
    </row>
    <row r="166" spans="1:12" s="86" customFormat="1" x14ac:dyDescent="0.25">
      <c r="A166" s="471">
        <v>3211</v>
      </c>
      <c r="B166" s="472"/>
      <c r="C166" s="473"/>
      <c r="D166" s="91" t="s">
        <v>117</v>
      </c>
      <c r="E166" s="114">
        <v>0</v>
      </c>
      <c r="F166" s="201">
        <v>0</v>
      </c>
      <c r="G166" s="204"/>
      <c r="H166" s="201">
        <v>0</v>
      </c>
    </row>
    <row r="167" spans="1:12" s="86" customFormat="1" ht="18" customHeight="1" x14ac:dyDescent="0.25">
      <c r="A167" s="471">
        <v>3212</v>
      </c>
      <c r="B167" s="472"/>
      <c r="C167" s="473"/>
      <c r="D167" s="22" t="s">
        <v>114</v>
      </c>
      <c r="E167" s="114">
        <v>0</v>
      </c>
      <c r="F167" s="201">
        <v>0</v>
      </c>
      <c r="G167" s="204"/>
      <c r="H167" s="201">
        <v>0</v>
      </c>
    </row>
    <row r="168" spans="1:12" s="29" customFormat="1" ht="15" customHeight="1" x14ac:dyDescent="0.25">
      <c r="A168" s="495" t="s">
        <v>173</v>
      </c>
      <c r="B168" s="496"/>
      <c r="C168" s="497"/>
      <c r="D168" s="101" t="s">
        <v>174</v>
      </c>
      <c r="E168" s="312">
        <v>0</v>
      </c>
      <c r="F168" s="201">
        <v>0</v>
      </c>
      <c r="G168" s="204"/>
      <c r="H168" s="201">
        <v>0</v>
      </c>
      <c r="I168" s="86"/>
      <c r="J168" s="86"/>
      <c r="K168" s="86"/>
      <c r="L168" s="86"/>
    </row>
    <row r="169" spans="1:12" s="36" customFormat="1" x14ac:dyDescent="0.25">
      <c r="A169" s="56"/>
      <c r="B169" s="60">
        <v>3</v>
      </c>
      <c r="C169" s="61"/>
      <c r="D169" s="62" t="s">
        <v>13</v>
      </c>
      <c r="E169" s="110">
        <f t="shared" ref="E169:F169" si="77">E170+E178</f>
        <v>0</v>
      </c>
      <c r="F169" s="222">
        <f t="shared" si="77"/>
        <v>0</v>
      </c>
      <c r="G169" s="204"/>
      <c r="H169" s="222">
        <f t="shared" ref="H169" si="78">H170+H178</f>
        <v>0</v>
      </c>
      <c r="I169" s="86"/>
      <c r="J169" s="86"/>
      <c r="K169" s="86"/>
      <c r="L169" s="86"/>
    </row>
    <row r="170" spans="1:12" s="64" customFormat="1" ht="35.25" customHeight="1" x14ac:dyDescent="0.25">
      <c r="A170" s="32"/>
      <c r="B170" s="33">
        <v>31</v>
      </c>
      <c r="C170" s="42"/>
      <c r="D170" s="66" t="s">
        <v>14</v>
      </c>
      <c r="E170" s="113">
        <f>E171+E173+E175</f>
        <v>0</v>
      </c>
      <c r="F170" s="223">
        <f>F171+F173+F175</f>
        <v>0</v>
      </c>
      <c r="G170" s="204"/>
      <c r="H170" s="223">
        <f>H171+H173+H175</f>
        <v>0</v>
      </c>
      <c r="I170" s="86"/>
      <c r="J170" s="86"/>
      <c r="K170" s="86"/>
      <c r="L170" s="86"/>
    </row>
    <row r="171" spans="1:12" x14ac:dyDescent="0.25">
      <c r="A171" s="67"/>
      <c r="B171" s="68">
        <v>311</v>
      </c>
      <c r="C171" s="71"/>
      <c r="D171" s="70" t="s">
        <v>88</v>
      </c>
      <c r="E171" s="106">
        <f t="shared" ref="E171:H171" si="79">E172</f>
        <v>0</v>
      </c>
      <c r="F171" s="249">
        <f t="shared" si="79"/>
        <v>0</v>
      </c>
      <c r="H171" s="249">
        <f t="shared" si="79"/>
        <v>0</v>
      </c>
      <c r="I171" s="86"/>
      <c r="J171" s="86"/>
      <c r="K171" s="86"/>
      <c r="L171" s="86"/>
    </row>
    <row r="172" spans="1:12" x14ac:dyDescent="0.25">
      <c r="A172" s="471">
        <v>3111</v>
      </c>
      <c r="B172" s="472"/>
      <c r="C172" s="473"/>
      <c r="D172" s="22" t="s">
        <v>64</v>
      </c>
      <c r="E172" s="200">
        <v>0</v>
      </c>
      <c r="F172" s="200">
        <v>0</v>
      </c>
      <c r="H172" s="200">
        <v>0</v>
      </c>
      <c r="I172" s="86"/>
      <c r="J172" s="86"/>
      <c r="K172" s="86"/>
      <c r="L172" s="86"/>
    </row>
    <row r="173" spans="1:12" s="64" customFormat="1" x14ac:dyDescent="0.25">
      <c r="A173" s="67"/>
      <c r="B173" s="68">
        <v>312</v>
      </c>
      <c r="C173" s="71"/>
      <c r="D173" s="70" t="s">
        <v>65</v>
      </c>
      <c r="E173" s="106">
        <f t="shared" ref="E173:H173" si="80">E174</f>
        <v>0</v>
      </c>
      <c r="F173" s="249">
        <f t="shared" si="80"/>
        <v>0</v>
      </c>
      <c r="G173" s="204"/>
      <c r="H173" s="249">
        <f t="shared" si="80"/>
        <v>0</v>
      </c>
      <c r="I173" s="86"/>
      <c r="J173" s="86"/>
      <c r="K173" s="86"/>
      <c r="L173" s="86"/>
    </row>
    <row r="174" spans="1:12" x14ac:dyDescent="0.25">
      <c r="A174" s="471">
        <v>3121</v>
      </c>
      <c r="B174" s="472"/>
      <c r="C174" s="473"/>
      <c r="D174" s="22" t="s">
        <v>65</v>
      </c>
      <c r="E174" s="201">
        <v>0</v>
      </c>
      <c r="F174" s="201">
        <v>0</v>
      </c>
      <c r="H174" s="201">
        <v>0</v>
      </c>
      <c r="I174" s="86"/>
      <c r="J174" s="86"/>
      <c r="K174" s="86"/>
      <c r="L174" s="86"/>
    </row>
    <row r="175" spans="1:12" x14ac:dyDescent="0.25">
      <c r="A175" s="67"/>
      <c r="B175" s="68">
        <v>313</v>
      </c>
      <c r="C175" s="71"/>
      <c r="D175" s="70" t="s">
        <v>66</v>
      </c>
      <c r="E175" s="106">
        <f t="shared" ref="E175:H175" si="81">E176</f>
        <v>0</v>
      </c>
      <c r="F175" s="249">
        <f t="shared" si="81"/>
        <v>0</v>
      </c>
      <c r="H175" s="249">
        <f t="shared" si="81"/>
        <v>0</v>
      </c>
      <c r="I175" s="86"/>
      <c r="J175" s="86"/>
      <c r="K175" s="86"/>
      <c r="L175" s="86"/>
    </row>
    <row r="176" spans="1:12" x14ac:dyDescent="0.25">
      <c r="A176" s="471">
        <v>3132</v>
      </c>
      <c r="B176" s="472"/>
      <c r="C176" s="473"/>
      <c r="D176" s="22" t="s">
        <v>89</v>
      </c>
      <c r="E176" s="201">
        <v>0</v>
      </c>
      <c r="F176" s="201">
        <v>0</v>
      </c>
      <c r="H176" s="201">
        <v>0</v>
      </c>
      <c r="I176" s="86"/>
      <c r="J176" s="86"/>
      <c r="K176" s="86"/>
      <c r="L176" s="86"/>
    </row>
    <row r="177" spans="1:12" ht="13.5" customHeight="1" x14ac:dyDescent="0.25">
      <c r="A177" s="471">
        <v>3133</v>
      </c>
      <c r="B177" s="472"/>
      <c r="C177" s="473"/>
      <c r="D177" s="22" t="s">
        <v>116</v>
      </c>
      <c r="E177" s="201">
        <v>0</v>
      </c>
      <c r="F177" s="201">
        <v>0</v>
      </c>
      <c r="H177" s="201">
        <v>0</v>
      </c>
      <c r="I177" s="86"/>
      <c r="J177" s="86"/>
      <c r="K177" s="86"/>
      <c r="L177" s="86"/>
    </row>
    <row r="178" spans="1:12" x14ac:dyDescent="0.25">
      <c r="A178" s="32"/>
      <c r="B178" s="33">
        <v>32</v>
      </c>
      <c r="C178" s="42"/>
      <c r="D178" s="66" t="s">
        <v>20</v>
      </c>
      <c r="E178" s="113">
        <f>E179</f>
        <v>0</v>
      </c>
      <c r="F178" s="223">
        <f>F179</f>
        <v>0</v>
      </c>
      <c r="H178" s="223">
        <f>H179</f>
        <v>0</v>
      </c>
      <c r="I178" s="86"/>
      <c r="J178" s="86"/>
      <c r="K178" s="86"/>
      <c r="L178" s="86"/>
    </row>
    <row r="179" spans="1:12" ht="18" customHeight="1" x14ac:dyDescent="0.25">
      <c r="A179" s="67"/>
      <c r="B179" s="68">
        <v>321</v>
      </c>
      <c r="C179" s="71"/>
      <c r="D179" s="70" t="s">
        <v>27</v>
      </c>
      <c r="E179" s="106">
        <f t="shared" ref="E179:F179" si="82">E180+E181</f>
        <v>0</v>
      </c>
      <c r="F179" s="249">
        <f t="shared" si="82"/>
        <v>0</v>
      </c>
      <c r="H179" s="249">
        <f t="shared" ref="H179" si="83">H180+H181</f>
        <v>0</v>
      </c>
      <c r="I179" s="86"/>
      <c r="J179" s="86"/>
      <c r="K179" s="86"/>
      <c r="L179" s="86"/>
    </row>
    <row r="180" spans="1:12" s="64" customFormat="1" ht="15" customHeight="1" x14ac:dyDescent="0.25">
      <c r="A180" s="471">
        <v>3211</v>
      </c>
      <c r="B180" s="472"/>
      <c r="C180" s="473"/>
      <c r="D180" s="91" t="s">
        <v>117</v>
      </c>
      <c r="E180" s="201">
        <v>0</v>
      </c>
      <c r="F180" s="201">
        <v>0</v>
      </c>
      <c r="G180" s="204"/>
      <c r="H180" s="201">
        <v>0</v>
      </c>
      <c r="I180" s="86"/>
      <c r="J180" s="86"/>
      <c r="K180" s="86"/>
      <c r="L180" s="86"/>
    </row>
    <row r="181" spans="1:12" x14ac:dyDescent="0.25">
      <c r="A181" s="471">
        <v>3212</v>
      </c>
      <c r="B181" s="472"/>
      <c r="C181" s="473"/>
      <c r="D181" s="22" t="s">
        <v>114</v>
      </c>
      <c r="E181" s="201">
        <v>0</v>
      </c>
      <c r="F181" s="201">
        <v>0</v>
      </c>
      <c r="H181" s="201">
        <v>0</v>
      </c>
      <c r="I181" s="86"/>
      <c r="J181" s="86"/>
      <c r="K181" s="86"/>
      <c r="L181" s="86"/>
    </row>
    <row r="182" spans="1:12" ht="17.25" customHeight="1" x14ac:dyDescent="0.25">
      <c r="A182" s="173" t="s">
        <v>67</v>
      </c>
      <c r="B182" s="174"/>
      <c r="C182" s="175"/>
      <c r="D182" s="176" t="s">
        <v>160</v>
      </c>
      <c r="E182" s="135">
        <f t="shared" ref="E182:F182" si="84">E184</f>
        <v>530.89</v>
      </c>
      <c r="F182" s="286">
        <f t="shared" si="84"/>
        <v>530.89</v>
      </c>
      <c r="H182" s="286">
        <f t="shared" ref="H182" si="85">H184</f>
        <v>531</v>
      </c>
      <c r="I182" s="86"/>
      <c r="J182" s="86"/>
      <c r="K182" s="86"/>
      <c r="L182" s="86"/>
    </row>
    <row r="183" spans="1:12" x14ac:dyDescent="0.25">
      <c r="A183" s="483" t="s">
        <v>164</v>
      </c>
      <c r="B183" s="484"/>
      <c r="C183" s="485"/>
      <c r="D183" s="101" t="s">
        <v>120</v>
      </c>
      <c r="E183" s="201"/>
      <c r="F183" s="201"/>
      <c r="H183" s="201"/>
      <c r="I183" s="86"/>
      <c r="J183" s="86"/>
      <c r="K183" s="86"/>
      <c r="L183" s="86"/>
    </row>
    <row r="184" spans="1:12" x14ac:dyDescent="0.25">
      <c r="A184" s="375">
        <v>3</v>
      </c>
      <c r="B184" s="376"/>
      <c r="C184" s="377"/>
      <c r="D184" s="28" t="s">
        <v>13</v>
      </c>
      <c r="E184" s="115">
        <f t="shared" ref="E184:H186" si="86">E185</f>
        <v>530.89</v>
      </c>
      <c r="F184" s="280">
        <f t="shared" si="86"/>
        <v>530.89</v>
      </c>
      <c r="H184" s="280">
        <f t="shared" si="86"/>
        <v>531</v>
      </c>
      <c r="I184" s="86"/>
      <c r="J184" s="86"/>
      <c r="K184" s="86"/>
      <c r="L184" s="86"/>
    </row>
    <row r="185" spans="1:12" x14ac:dyDescent="0.25">
      <c r="A185" s="378">
        <v>32</v>
      </c>
      <c r="B185" s="379"/>
      <c r="C185" s="380"/>
      <c r="D185" s="43" t="s">
        <v>20</v>
      </c>
      <c r="E185" s="116">
        <f t="shared" si="86"/>
        <v>530.89</v>
      </c>
      <c r="F185" s="287">
        <f t="shared" si="86"/>
        <v>530.89</v>
      </c>
      <c r="H185" s="287">
        <f t="shared" si="86"/>
        <v>531</v>
      </c>
      <c r="I185" s="86"/>
      <c r="J185" s="86"/>
      <c r="K185" s="86"/>
      <c r="L185" s="86"/>
    </row>
    <row r="186" spans="1:12" x14ac:dyDescent="0.25">
      <c r="A186" s="468">
        <v>323</v>
      </c>
      <c r="B186" s="469"/>
      <c r="C186" s="470"/>
      <c r="D186" s="72" t="s">
        <v>36</v>
      </c>
      <c r="E186" s="106">
        <f t="shared" si="86"/>
        <v>530.89</v>
      </c>
      <c r="F186" s="249">
        <f t="shared" si="86"/>
        <v>530.89</v>
      </c>
      <c r="H186" s="249">
        <f t="shared" si="86"/>
        <v>531</v>
      </c>
      <c r="I186" s="86"/>
      <c r="J186" s="86"/>
      <c r="K186" s="86"/>
      <c r="L186" s="86"/>
    </row>
    <row r="187" spans="1:12" x14ac:dyDescent="0.25">
      <c r="A187" s="471">
        <v>3237</v>
      </c>
      <c r="B187" s="472"/>
      <c r="C187" s="473"/>
      <c r="D187" s="85" t="s">
        <v>118</v>
      </c>
      <c r="E187" s="201">
        <v>530.89</v>
      </c>
      <c r="F187" s="201">
        <v>530.89</v>
      </c>
      <c r="H187" s="201">
        <v>531</v>
      </c>
      <c r="I187" s="86"/>
      <c r="J187" s="86"/>
      <c r="K187" s="86"/>
      <c r="L187" s="86"/>
    </row>
    <row r="188" spans="1:12" x14ac:dyDescent="0.25">
      <c r="A188" s="480" t="s">
        <v>218</v>
      </c>
      <c r="B188" s="481"/>
      <c r="C188" s="482"/>
      <c r="D188" s="176" t="s">
        <v>219</v>
      </c>
      <c r="E188" s="135">
        <f t="shared" ref="E188:F188" si="87">E190</f>
        <v>0</v>
      </c>
      <c r="F188" s="286">
        <f t="shared" si="87"/>
        <v>0</v>
      </c>
      <c r="H188" s="286">
        <f t="shared" ref="H188" si="88">H190</f>
        <v>121</v>
      </c>
      <c r="I188" s="86"/>
      <c r="J188" s="86"/>
      <c r="K188" s="86"/>
      <c r="L188" s="86"/>
    </row>
    <row r="189" spans="1:12" ht="14.45" customHeight="1" x14ac:dyDescent="0.25">
      <c r="A189" s="483" t="s">
        <v>164</v>
      </c>
      <c r="B189" s="484"/>
      <c r="C189" s="485"/>
      <c r="D189" s="101" t="s">
        <v>120</v>
      </c>
      <c r="E189" s="201"/>
      <c r="F189" s="201"/>
      <c r="H189" s="201"/>
      <c r="I189" s="86"/>
      <c r="J189" s="86"/>
      <c r="K189" s="86"/>
      <c r="L189" s="86"/>
    </row>
    <row r="190" spans="1:12" x14ac:dyDescent="0.25">
      <c r="A190" s="375">
        <v>3</v>
      </c>
      <c r="B190" s="376"/>
      <c r="C190" s="377"/>
      <c r="D190" s="28" t="s">
        <v>13</v>
      </c>
      <c r="E190" s="115">
        <f t="shared" ref="E190:H192" si="89">E191</f>
        <v>0</v>
      </c>
      <c r="F190" s="280">
        <f t="shared" si="89"/>
        <v>0</v>
      </c>
      <c r="H190" s="280">
        <f t="shared" si="89"/>
        <v>121</v>
      </c>
      <c r="I190" s="86"/>
      <c r="J190" s="86"/>
      <c r="K190" s="86"/>
      <c r="L190" s="86"/>
    </row>
    <row r="191" spans="1:12" x14ac:dyDescent="0.25">
      <c r="A191" s="465">
        <v>32</v>
      </c>
      <c r="B191" s="466"/>
      <c r="C191" s="467"/>
      <c r="D191" s="43" t="s">
        <v>20</v>
      </c>
      <c r="E191" s="116">
        <f t="shared" si="89"/>
        <v>0</v>
      </c>
      <c r="F191" s="287">
        <f t="shared" si="89"/>
        <v>0</v>
      </c>
      <c r="H191" s="287">
        <f t="shared" si="89"/>
        <v>121</v>
      </c>
      <c r="I191" s="86"/>
      <c r="J191" s="86"/>
      <c r="K191" s="86"/>
      <c r="L191" s="86"/>
    </row>
    <row r="192" spans="1:12" ht="14.45" customHeight="1" x14ac:dyDescent="0.25">
      <c r="A192" s="468">
        <v>329</v>
      </c>
      <c r="B192" s="469"/>
      <c r="C192" s="470"/>
      <c r="D192" s="70" t="s">
        <v>45</v>
      </c>
      <c r="E192" s="106">
        <f t="shared" si="89"/>
        <v>0</v>
      </c>
      <c r="F192" s="249">
        <f t="shared" si="89"/>
        <v>0</v>
      </c>
      <c r="H192" s="249">
        <f t="shared" si="89"/>
        <v>121</v>
      </c>
      <c r="I192" s="86"/>
      <c r="J192" s="86"/>
      <c r="K192" s="86"/>
      <c r="L192" s="86"/>
    </row>
    <row r="193" spans="1:12" ht="19.899999999999999" customHeight="1" x14ac:dyDescent="0.25">
      <c r="A193" s="471">
        <v>3299</v>
      </c>
      <c r="B193" s="472"/>
      <c r="C193" s="473"/>
      <c r="D193" s="85" t="s">
        <v>45</v>
      </c>
      <c r="E193" s="201">
        <v>0</v>
      </c>
      <c r="F193" s="201">
        <v>0</v>
      </c>
      <c r="H193" s="201">
        <v>121</v>
      </c>
      <c r="I193" s="86"/>
      <c r="J193" s="86"/>
      <c r="K193" s="86"/>
      <c r="L193" s="86"/>
    </row>
    <row r="194" spans="1:12" ht="19.899999999999999" customHeight="1" x14ac:dyDescent="0.25">
      <c r="A194" s="480" t="s">
        <v>220</v>
      </c>
      <c r="B194" s="481"/>
      <c r="C194" s="482"/>
      <c r="D194" s="176" t="s">
        <v>221</v>
      </c>
      <c r="E194" s="135">
        <f t="shared" ref="E194:F194" si="90">E196</f>
        <v>0</v>
      </c>
      <c r="F194" s="286">
        <f t="shared" si="90"/>
        <v>0</v>
      </c>
      <c r="H194" s="286">
        <f t="shared" ref="H194" si="91">H196</f>
        <v>100</v>
      </c>
      <c r="I194" s="86"/>
      <c r="J194" s="86"/>
      <c r="K194" s="86"/>
      <c r="L194" s="86"/>
    </row>
    <row r="195" spans="1:12" ht="19.899999999999999" customHeight="1" x14ac:dyDescent="0.25">
      <c r="A195" s="483" t="s">
        <v>164</v>
      </c>
      <c r="B195" s="484"/>
      <c r="C195" s="485"/>
      <c r="D195" s="101" t="s">
        <v>120</v>
      </c>
      <c r="E195" s="201"/>
      <c r="F195" s="201"/>
      <c r="H195" s="201"/>
      <c r="I195" s="86"/>
      <c r="J195" s="86"/>
      <c r="K195" s="86"/>
      <c r="L195" s="86"/>
    </row>
    <row r="196" spans="1:12" ht="19.899999999999999" customHeight="1" x14ac:dyDescent="0.25">
      <c r="A196" s="375">
        <v>3</v>
      </c>
      <c r="B196" s="376"/>
      <c r="C196" s="377"/>
      <c r="D196" s="28" t="s">
        <v>13</v>
      </c>
      <c r="E196" s="115">
        <f t="shared" ref="E196:H198" si="92">E197</f>
        <v>0</v>
      </c>
      <c r="F196" s="280">
        <f t="shared" si="92"/>
        <v>0</v>
      </c>
      <c r="H196" s="280">
        <f t="shared" si="92"/>
        <v>100</v>
      </c>
      <c r="I196" s="86"/>
      <c r="J196" s="86"/>
      <c r="K196" s="86"/>
      <c r="L196" s="86"/>
    </row>
    <row r="197" spans="1:12" ht="19.899999999999999" customHeight="1" x14ac:dyDescent="0.25">
      <c r="A197" s="378">
        <v>32</v>
      </c>
      <c r="B197" s="379"/>
      <c r="C197" s="380"/>
      <c r="D197" s="43" t="s">
        <v>20</v>
      </c>
      <c r="E197" s="116">
        <f t="shared" si="92"/>
        <v>0</v>
      </c>
      <c r="F197" s="287">
        <f t="shared" si="92"/>
        <v>0</v>
      </c>
      <c r="H197" s="287">
        <f t="shared" si="92"/>
        <v>100</v>
      </c>
      <c r="I197" s="86"/>
      <c r="J197" s="86"/>
      <c r="K197" s="86"/>
      <c r="L197" s="86"/>
    </row>
    <row r="198" spans="1:12" ht="19.899999999999999" customHeight="1" x14ac:dyDescent="0.25">
      <c r="A198" s="468">
        <v>323</v>
      </c>
      <c r="B198" s="469"/>
      <c r="C198" s="470"/>
      <c r="D198" s="72" t="s">
        <v>36</v>
      </c>
      <c r="E198" s="106">
        <f t="shared" si="92"/>
        <v>0</v>
      </c>
      <c r="F198" s="249">
        <f t="shared" si="92"/>
        <v>0</v>
      </c>
      <c r="H198" s="249">
        <f t="shared" si="92"/>
        <v>100</v>
      </c>
      <c r="I198" s="86"/>
      <c r="J198" s="86"/>
      <c r="K198" s="86"/>
      <c r="L198" s="86"/>
    </row>
    <row r="199" spans="1:12" ht="19.899999999999999" customHeight="1" x14ac:dyDescent="0.25">
      <c r="A199" s="471">
        <v>3237</v>
      </c>
      <c r="B199" s="472"/>
      <c r="C199" s="473"/>
      <c r="D199" s="85" t="s">
        <v>118</v>
      </c>
      <c r="E199" s="201">
        <v>0</v>
      </c>
      <c r="F199" s="201">
        <v>0</v>
      </c>
      <c r="G199" s="204">
        <v>100</v>
      </c>
      <c r="H199" s="201">
        <v>100</v>
      </c>
      <c r="I199" s="86"/>
      <c r="J199" s="86"/>
      <c r="K199" s="86"/>
      <c r="L199" s="86"/>
    </row>
    <row r="200" spans="1:12" ht="31.9" customHeight="1" x14ac:dyDescent="0.25">
      <c r="A200" s="477" t="s">
        <v>72</v>
      </c>
      <c r="B200" s="478"/>
      <c r="C200" s="479"/>
      <c r="D200" s="244" t="s">
        <v>68</v>
      </c>
      <c r="E200" s="381">
        <f>E202</f>
        <v>1000</v>
      </c>
      <c r="F200" s="381">
        <f>F202</f>
        <v>1135.78</v>
      </c>
      <c r="G200" s="381"/>
      <c r="H200" s="381">
        <f>H202</f>
        <v>1112.1300000000001</v>
      </c>
      <c r="I200" s="86"/>
      <c r="J200" s="86"/>
      <c r="K200" s="86"/>
      <c r="L200" s="86"/>
    </row>
    <row r="201" spans="1:12" s="64" customFormat="1" ht="18" customHeight="1" x14ac:dyDescent="0.25">
      <c r="A201" s="495" t="s">
        <v>127</v>
      </c>
      <c r="B201" s="496"/>
      <c r="C201" s="497"/>
      <c r="D201" s="93" t="s">
        <v>121</v>
      </c>
      <c r="E201" s="200"/>
      <c r="F201" s="200"/>
      <c r="G201" s="204"/>
      <c r="H201" s="200"/>
      <c r="I201" s="86"/>
      <c r="J201" s="86"/>
      <c r="K201" s="86"/>
      <c r="L201" s="86"/>
    </row>
    <row r="202" spans="1:12" ht="18" customHeight="1" x14ac:dyDescent="0.25">
      <c r="A202" s="56"/>
      <c r="B202" s="58">
        <v>3</v>
      </c>
      <c r="C202" s="57"/>
      <c r="D202" s="225" t="s">
        <v>13</v>
      </c>
      <c r="E202" s="145">
        <f t="shared" ref="E202:H203" si="93">E203</f>
        <v>1000</v>
      </c>
      <c r="F202" s="288">
        <f t="shared" si="93"/>
        <v>1135.78</v>
      </c>
      <c r="H202" s="288">
        <f t="shared" si="93"/>
        <v>1112.1300000000001</v>
      </c>
      <c r="I202" s="86"/>
      <c r="J202" s="86"/>
      <c r="K202" s="86"/>
      <c r="L202" s="86"/>
    </row>
    <row r="203" spans="1:12" ht="26.25" x14ac:dyDescent="0.25">
      <c r="A203" s="32"/>
      <c r="B203" s="65">
        <v>37</v>
      </c>
      <c r="C203" s="34"/>
      <c r="D203" s="35" t="s">
        <v>69</v>
      </c>
      <c r="E203" s="146">
        <f t="shared" si="93"/>
        <v>1000</v>
      </c>
      <c r="F203" s="289">
        <f t="shared" si="93"/>
        <v>1135.78</v>
      </c>
      <c r="H203" s="289">
        <f t="shared" si="93"/>
        <v>1112.1300000000001</v>
      </c>
      <c r="I203" s="86"/>
      <c r="J203" s="86"/>
      <c r="K203" s="86"/>
      <c r="L203" s="86"/>
    </row>
    <row r="204" spans="1:12" s="29" customFormat="1" ht="18" customHeight="1" x14ac:dyDescent="0.25">
      <c r="A204" s="67"/>
      <c r="B204" s="75">
        <v>372</v>
      </c>
      <c r="C204" s="69"/>
      <c r="D204" s="72" t="s">
        <v>70</v>
      </c>
      <c r="E204" s="147">
        <f>E205</f>
        <v>1000</v>
      </c>
      <c r="F204" s="290">
        <f>F205</f>
        <v>1135.78</v>
      </c>
      <c r="G204" s="204"/>
      <c r="H204" s="290">
        <f>H205</f>
        <v>1112.1300000000001</v>
      </c>
      <c r="I204" s="86"/>
      <c r="J204" s="86"/>
      <c r="K204" s="86"/>
      <c r="L204" s="86"/>
    </row>
    <row r="205" spans="1:12" s="36" customFormat="1" ht="26.25" x14ac:dyDescent="0.25">
      <c r="A205" s="471">
        <v>3722</v>
      </c>
      <c r="B205" s="472"/>
      <c r="C205" s="473"/>
      <c r="D205" s="20" t="s">
        <v>71</v>
      </c>
      <c r="E205" s="201">
        <v>1000</v>
      </c>
      <c r="F205" s="361">
        <v>1135.78</v>
      </c>
      <c r="G205" s="204"/>
      <c r="H205" s="190">
        <v>1112.1300000000001</v>
      </c>
      <c r="I205" s="86"/>
      <c r="J205" s="86"/>
      <c r="K205" s="86"/>
      <c r="L205" s="86"/>
    </row>
    <row r="206" spans="1:12" s="64" customFormat="1" ht="18" customHeight="1" x14ac:dyDescent="0.25">
      <c r="A206" s="181" t="s">
        <v>60</v>
      </c>
      <c r="B206" s="170"/>
      <c r="C206" s="171"/>
      <c r="D206" s="244" t="s">
        <v>73</v>
      </c>
      <c r="E206" s="182">
        <f t="shared" ref="E206:H206" si="94">E207</f>
        <v>0</v>
      </c>
      <c r="F206" s="291">
        <f t="shared" si="94"/>
        <v>0</v>
      </c>
      <c r="G206" s="204"/>
      <c r="H206" s="291">
        <f t="shared" si="94"/>
        <v>0</v>
      </c>
      <c r="I206" s="86"/>
      <c r="J206" s="86"/>
      <c r="K206" s="86"/>
      <c r="L206" s="86"/>
    </row>
    <row r="207" spans="1:12" ht="18" customHeight="1" x14ac:dyDescent="0.25">
      <c r="A207" s="177" t="s">
        <v>122</v>
      </c>
      <c r="B207" s="183"/>
      <c r="C207" s="245"/>
      <c r="D207" s="246" t="s">
        <v>123</v>
      </c>
      <c r="E207" s="251">
        <v>0</v>
      </c>
      <c r="F207" s="306">
        <v>0</v>
      </c>
      <c r="H207" s="306">
        <v>0</v>
      </c>
      <c r="I207" s="86"/>
      <c r="J207" s="86"/>
      <c r="K207" s="86"/>
      <c r="L207" s="86"/>
    </row>
    <row r="208" spans="1:12" ht="18" customHeight="1" x14ac:dyDescent="0.25">
      <c r="A208" s="489" t="s">
        <v>162</v>
      </c>
      <c r="B208" s="490"/>
      <c r="C208" s="491"/>
      <c r="D208" s="242" t="s">
        <v>124</v>
      </c>
      <c r="E208" s="201"/>
      <c r="F208" s="201"/>
      <c r="H208" s="201"/>
      <c r="I208" s="86"/>
      <c r="J208" s="86"/>
      <c r="K208" s="86"/>
      <c r="L208" s="86"/>
    </row>
    <row r="209" spans="1:12" ht="18" customHeight="1" x14ac:dyDescent="0.25">
      <c r="A209" s="507">
        <v>4</v>
      </c>
      <c r="B209" s="508"/>
      <c r="C209" s="509"/>
      <c r="D209" s="272" t="s">
        <v>15</v>
      </c>
      <c r="E209" s="110">
        <f t="shared" ref="E209:H209" si="95">E210</f>
        <v>0</v>
      </c>
      <c r="F209" s="222">
        <f t="shared" si="95"/>
        <v>0</v>
      </c>
      <c r="H209" s="222">
        <f t="shared" si="95"/>
        <v>0</v>
      </c>
      <c r="I209" s="86"/>
      <c r="J209" s="86"/>
      <c r="K209" s="86"/>
      <c r="L209" s="86"/>
    </row>
    <row r="210" spans="1:12" ht="18" customHeight="1" x14ac:dyDescent="0.25">
      <c r="A210" s="510">
        <v>42</v>
      </c>
      <c r="B210" s="511"/>
      <c r="C210" s="512"/>
      <c r="D210" s="232" t="s">
        <v>115</v>
      </c>
      <c r="E210" s="146">
        <v>0</v>
      </c>
      <c r="F210" s="289">
        <v>0</v>
      </c>
      <c r="H210" s="289">
        <v>0</v>
      </c>
      <c r="I210" s="86"/>
      <c r="J210" s="86"/>
      <c r="K210" s="86"/>
      <c r="L210" s="86"/>
    </row>
    <row r="211" spans="1:12" ht="18" customHeight="1" x14ac:dyDescent="0.25">
      <c r="A211" s="17">
        <v>421</v>
      </c>
      <c r="B211" s="18"/>
      <c r="C211" s="19"/>
      <c r="D211" s="9" t="s">
        <v>125</v>
      </c>
      <c r="E211" s="200">
        <v>0</v>
      </c>
      <c r="F211" s="200">
        <v>0</v>
      </c>
      <c r="H211" s="200">
        <v>0</v>
      </c>
      <c r="I211" s="86"/>
      <c r="J211" s="86"/>
      <c r="K211" s="86"/>
      <c r="L211" s="86"/>
    </row>
    <row r="212" spans="1:12" s="86" customFormat="1" ht="18" customHeight="1" x14ac:dyDescent="0.25">
      <c r="A212" s="17">
        <v>4212</v>
      </c>
      <c r="B212" s="18"/>
      <c r="C212" s="19"/>
      <c r="D212" s="9" t="s">
        <v>126</v>
      </c>
      <c r="E212" s="200">
        <v>0</v>
      </c>
      <c r="F212" s="200">
        <v>0</v>
      </c>
      <c r="G212" s="204"/>
      <c r="H212" s="200">
        <v>0</v>
      </c>
    </row>
    <row r="213" spans="1:12" ht="18" customHeight="1" x14ac:dyDescent="0.25">
      <c r="A213" s="247" t="s">
        <v>62</v>
      </c>
      <c r="B213" s="178"/>
      <c r="C213" s="179"/>
      <c r="D213" s="180" t="s">
        <v>75</v>
      </c>
      <c r="E213" s="117">
        <f t="shared" ref="E213:H213" si="96">E214</f>
        <v>0</v>
      </c>
      <c r="F213" s="292">
        <f t="shared" si="96"/>
        <v>0</v>
      </c>
      <c r="H213" s="292">
        <f t="shared" si="96"/>
        <v>0</v>
      </c>
      <c r="I213" s="86"/>
      <c r="J213" s="86"/>
      <c r="K213" s="86"/>
      <c r="L213" s="86"/>
    </row>
    <row r="214" spans="1:12" ht="18" customHeight="1" x14ac:dyDescent="0.25">
      <c r="A214" s="56"/>
      <c r="B214" s="58">
        <v>4</v>
      </c>
      <c r="C214" s="57"/>
      <c r="D214" s="226" t="s">
        <v>15</v>
      </c>
      <c r="E214" s="110">
        <f t="shared" ref="E214:H214" si="97">E215</f>
        <v>0</v>
      </c>
      <c r="F214" s="222">
        <f t="shared" si="97"/>
        <v>0</v>
      </c>
      <c r="H214" s="222">
        <f t="shared" si="97"/>
        <v>0</v>
      </c>
      <c r="I214" s="86"/>
      <c r="J214" s="86"/>
      <c r="K214" s="86"/>
      <c r="L214" s="86"/>
    </row>
    <row r="215" spans="1:12" ht="18" customHeight="1" x14ac:dyDescent="0.25">
      <c r="A215" s="32"/>
      <c r="B215" s="65">
        <v>45</v>
      </c>
      <c r="C215" s="34"/>
      <c r="D215" s="264" t="s">
        <v>76</v>
      </c>
      <c r="E215" s="113">
        <f t="shared" ref="E215:H215" si="98">E216</f>
        <v>0</v>
      </c>
      <c r="F215" s="223">
        <f t="shared" si="98"/>
        <v>0</v>
      </c>
      <c r="H215" s="223">
        <f t="shared" si="98"/>
        <v>0</v>
      </c>
      <c r="I215" s="86"/>
      <c r="J215" s="86"/>
      <c r="K215" s="86"/>
      <c r="L215" s="86"/>
    </row>
    <row r="216" spans="1:12" ht="18" customHeight="1" x14ac:dyDescent="0.25">
      <c r="A216" s="67"/>
      <c r="B216" s="75">
        <v>451</v>
      </c>
      <c r="C216" s="69"/>
      <c r="D216" s="265" t="s">
        <v>77</v>
      </c>
      <c r="E216" s="106">
        <f t="shared" ref="E216:H216" si="99">E217</f>
        <v>0</v>
      </c>
      <c r="F216" s="249">
        <f t="shared" si="99"/>
        <v>0</v>
      </c>
      <c r="H216" s="249">
        <f t="shared" si="99"/>
        <v>0</v>
      </c>
      <c r="I216" s="86"/>
      <c r="J216" s="86"/>
      <c r="K216" s="86"/>
      <c r="L216" s="86"/>
    </row>
    <row r="217" spans="1:12" s="54" customFormat="1" ht="15" customHeight="1" x14ac:dyDescent="0.25">
      <c r="A217" s="471">
        <v>4511</v>
      </c>
      <c r="B217" s="472"/>
      <c r="C217" s="473"/>
      <c r="D217" s="20" t="s">
        <v>77</v>
      </c>
      <c r="E217" s="201">
        <v>0</v>
      </c>
      <c r="F217" s="201">
        <v>0</v>
      </c>
      <c r="G217" s="204"/>
      <c r="H217" s="201">
        <v>0</v>
      </c>
      <c r="I217" s="86"/>
      <c r="J217" s="86"/>
      <c r="K217" s="86"/>
      <c r="L217" s="86"/>
    </row>
    <row r="218" spans="1:12" s="86" customFormat="1" x14ac:dyDescent="0.25">
      <c r="A218" s="486" t="s">
        <v>176</v>
      </c>
      <c r="B218" s="487"/>
      <c r="C218" s="488"/>
      <c r="D218" s="244" t="s">
        <v>73</v>
      </c>
      <c r="E218" s="182">
        <f t="shared" ref="E218" si="100">E219</f>
        <v>0</v>
      </c>
      <c r="F218" s="182">
        <f>F219+F234</f>
        <v>2150</v>
      </c>
      <c r="G218" s="204"/>
      <c r="H218" s="182">
        <f>H219+H229</f>
        <v>6034.24</v>
      </c>
    </row>
    <row r="219" spans="1:12" s="29" customFormat="1" x14ac:dyDescent="0.25">
      <c r="A219" s="492" t="s">
        <v>177</v>
      </c>
      <c r="B219" s="493"/>
      <c r="C219" s="494"/>
      <c r="D219" s="246" t="s">
        <v>178</v>
      </c>
      <c r="E219" s="251">
        <v>0</v>
      </c>
      <c r="F219" s="251">
        <f>F221</f>
        <v>1650</v>
      </c>
      <c r="G219" s="204"/>
      <c r="H219" s="251">
        <f>H221</f>
        <v>3131.88</v>
      </c>
      <c r="I219" s="86"/>
      <c r="J219" s="86"/>
      <c r="K219" s="86"/>
      <c r="L219" s="86"/>
    </row>
    <row r="220" spans="1:12" s="36" customFormat="1" x14ac:dyDescent="0.25">
      <c r="A220" s="489" t="s">
        <v>162</v>
      </c>
      <c r="B220" s="490"/>
      <c r="C220" s="491"/>
      <c r="D220" s="242" t="s">
        <v>124</v>
      </c>
      <c r="E220" s="201"/>
      <c r="F220" s="201"/>
      <c r="G220" s="204"/>
      <c r="H220" s="201"/>
      <c r="I220" s="86"/>
      <c r="J220" s="86"/>
      <c r="K220" s="86"/>
      <c r="L220" s="86"/>
    </row>
    <row r="221" spans="1:12" s="64" customFormat="1" x14ac:dyDescent="0.25">
      <c r="A221" s="507">
        <v>4</v>
      </c>
      <c r="B221" s="508"/>
      <c r="C221" s="509"/>
      <c r="D221" s="272" t="s">
        <v>15</v>
      </c>
      <c r="E221" s="110">
        <f t="shared" ref="E221:H222" si="101">E222</f>
        <v>0</v>
      </c>
      <c r="F221" s="110">
        <f t="shared" si="101"/>
        <v>1650</v>
      </c>
      <c r="G221" s="204"/>
      <c r="H221" s="110">
        <f t="shared" si="101"/>
        <v>3131.88</v>
      </c>
      <c r="I221" s="86"/>
      <c r="J221" s="86"/>
      <c r="K221" s="86"/>
      <c r="L221" s="86"/>
    </row>
    <row r="222" spans="1:12" x14ac:dyDescent="0.25">
      <c r="A222" s="510">
        <v>42</v>
      </c>
      <c r="B222" s="511"/>
      <c r="C222" s="512"/>
      <c r="D222" s="232" t="s">
        <v>115</v>
      </c>
      <c r="E222" s="146">
        <f t="shared" si="101"/>
        <v>0</v>
      </c>
      <c r="F222" s="146">
        <f t="shared" si="101"/>
        <v>1650</v>
      </c>
      <c r="H222" s="146">
        <f t="shared" si="101"/>
        <v>3131.88</v>
      </c>
      <c r="I222" s="86"/>
      <c r="J222" s="86"/>
      <c r="K222" s="86"/>
      <c r="L222" s="86"/>
    </row>
    <row r="223" spans="1:12" s="64" customFormat="1" x14ac:dyDescent="0.25">
      <c r="A223" s="260">
        <v>422</v>
      </c>
      <c r="B223" s="261"/>
      <c r="C223" s="262"/>
      <c r="D223" s="263" t="s">
        <v>167</v>
      </c>
      <c r="E223" s="269">
        <f>E224+E225+E227+E228</f>
        <v>0</v>
      </c>
      <c r="F223" s="269">
        <f>F224+F225+F226+F227+F228</f>
        <v>1650</v>
      </c>
      <c r="G223" s="204"/>
      <c r="H223" s="269">
        <f>H224+H225+H226+H227+H228</f>
        <v>3131.88</v>
      </c>
      <c r="I223" s="86"/>
      <c r="J223" s="86"/>
      <c r="K223" s="86"/>
      <c r="L223" s="86"/>
    </row>
    <row r="224" spans="1:12" x14ac:dyDescent="0.25">
      <c r="A224" s="17">
        <v>4221</v>
      </c>
      <c r="B224" s="18"/>
      <c r="C224" s="19"/>
      <c r="D224" s="9" t="s">
        <v>179</v>
      </c>
      <c r="E224" s="144">
        <v>0</v>
      </c>
      <c r="F224" s="200">
        <v>0</v>
      </c>
      <c r="H224" s="200">
        <v>0</v>
      </c>
      <c r="I224" s="86"/>
      <c r="J224" s="86"/>
      <c r="K224" s="86"/>
      <c r="L224" s="86"/>
    </row>
    <row r="225" spans="1:12" s="64" customFormat="1" x14ac:dyDescent="0.25">
      <c r="A225" s="17">
        <v>4222</v>
      </c>
      <c r="B225" s="18"/>
      <c r="C225" s="19"/>
      <c r="D225" s="9" t="s">
        <v>180</v>
      </c>
      <c r="E225" s="144">
        <v>0</v>
      </c>
      <c r="F225" s="200">
        <v>0</v>
      </c>
      <c r="G225" s="204"/>
      <c r="H225" s="200">
        <v>0</v>
      </c>
      <c r="I225" s="86"/>
      <c r="J225" s="86"/>
      <c r="K225" s="86"/>
      <c r="L225" s="86"/>
    </row>
    <row r="226" spans="1:12" s="64" customFormat="1" x14ac:dyDescent="0.25">
      <c r="A226" s="17">
        <v>4223</v>
      </c>
      <c r="B226" s="18"/>
      <c r="C226" s="19"/>
      <c r="D226" s="9" t="s">
        <v>205</v>
      </c>
      <c r="E226" s="144">
        <v>0</v>
      </c>
      <c r="F226" s="362">
        <v>1650</v>
      </c>
      <c r="G226" s="204"/>
      <c r="H226" s="371">
        <v>3131.88</v>
      </c>
      <c r="I226" s="86"/>
      <c r="J226" s="86"/>
      <c r="K226" s="86"/>
      <c r="L226" s="86"/>
    </row>
    <row r="227" spans="1:12" ht="12.75" customHeight="1" x14ac:dyDescent="0.25">
      <c r="A227" s="17">
        <v>4226</v>
      </c>
      <c r="B227" s="18"/>
      <c r="C227" s="19"/>
      <c r="D227" s="9" t="s">
        <v>181</v>
      </c>
      <c r="E227" s="144">
        <v>0</v>
      </c>
      <c r="F227" s="200">
        <v>0</v>
      </c>
      <c r="H227" s="200">
        <v>0</v>
      </c>
      <c r="I227" s="86"/>
      <c r="J227" s="86"/>
      <c r="K227" s="86"/>
      <c r="L227" s="86"/>
    </row>
    <row r="228" spans="1:12" ht="27" customHeight="1" x14ac:dyDescent="0.25">
      <c r="A228" s="17">
        <v>4227</v>
      </c>
      <c r="B228" s="18"/>
      <c r="C228" s="19"/>
      <c r="D228" s="9" t="s">
        <v>182</v>
      </c>
      <c r="E228" s="144">
        <v>0</v>
      </c>
      <c r="F228" s="200">
        <v>0</v>
      </c>
      <c r="H228" s="200">
        <v>0</v>
      </c>
      <c r="I228" s="86"/>
      <c r="J228" s="86"/>
      <c r="K228" s="86"/>
      <c r="L228" s="86"/>
    </row>
    <row r="229" spans="1:12" s="36" customFormat="1" x14ac:dyDescent="0.25">
      <c r="A229" s="177" t="s">
        <v>62</v>
      </c>
      <c r="B229" s="248"/>
      <c r="C229" s="245"/>
      <c r="D229" s="189" t="s">
        <v>105</v>
      </c>
      <c r="E229" s="186">
        <f t="shared" ref="E229:F232" si="102">E230</f>
        <v>0</v>
      </c>
      <c r="F229" s="300">
        <f t="shared" si="102"/>
        <v>0</v>
      </c>
      <c r="G229" s="204"/>
      <c r="H229" s="292">
        <f t="shared" ref="E229:H237" si="103">H230</f>
        <v>2902.36</v>
      </c>
      <c r="I229" s="86"/>
      <c r="J229" s="86"/>
      <c r="K229" s="86"/>
      <c r="L229" s="86"/>
    </row>
    <row r="230" spans="1:12" s="64" customFormat="1" ht="15" customHeight="1" x14ac:dyDescent="0.25">
      <c r="A230" s="56"/>
      <c r="B230" s="227">
        <v>4</v>
      </c>
      <c r="C230" s="57"/>
      <c r="D230" s="229" t="s">
        <v>15</v>
      </c>
      <c r="E230" s="110">
        <f t="shared" si="102"/>
        <v>0</v>
      </c>
      <c r="F230" s="222">
        <f t="shared" si="102"/>
        <v>0</v>
      </c>
      <c r="G230" s="204"/>
      <c r="H230" s="222">
        <f t="shared" si="103"/>
        <v>2902.36</v>
      </c>
      <c r="I230" s="86"/>
      <c r="J230" s="86"/>
      <c r="K230" s="86"/>
      <c r="L230" s="86"/>
    </row>
    <row r="231" spans="1:12" x14ac:dyDescent="0.25">
      <c r="A231" s="32"/>
      <c r="B231" s="234">
        <v>45</v>
      </c>
      <c r="C231" s="34"/>
      <c r="D231" s="236" t="s">
        <v>76</v>
      </c>
      <c r="E231" s="113">
        <f t="shared" si="102"/>
        <v>0</v>
      </c>
      <c r="F231" s="223">
        <f t="shared" si="102"/>
        <v>0</v>
      </c>
      <c r="H231" s="223">
        <f t="shared" si="103"/>
        <v>2902.36</v>
      </c>
      <c r="I231" s="86"/>
      <c r="J231" s="86"/>
      <c r="K231" s="86"/>
      <c r="L231" s="86"/>
    </row>
    <row r="232" spans="1:12" s="64" customFormat="1" x14ac:dyDescent="0.25">
      <c r="A232" s="67"/>
      <c r="B232" s="76">
        <v>451</v>
      </c>
      <c r="C232" s="69"/>
      <c r="D232" s="241" t="s">
        <v>77</v>
      </c>
      <c r="E232" s="106">
        <f t="shared" si="102"/>
        <v>0</v>
      </c>
      <c r="F232" s="249">
        <f t="shared" si="102"/>
        <v>0</v>
      </c>
      <c r="G232" s="204"/>
      <c r="H232" s="249">
        <f t="shared" si="103"/>
        <v>2902.36</v>
      </c>
      <c r="I232" s="86"/>
      <c r="J232" s="86"/>
      <c r="K232" s="86"/>
      <c r="L232" s="86"/>
    </row>
    <row r="233" spans="1:12" x14ac:dyDescent="0.25">
      <c r="A233" s="17"/>
      <c r="B233" s="26">
        <v>4511</v>
      </c>
      <c r="C233" s="19"/>
      <c r="D233" s="224" t="s">
        <v>77</v>
      </c>
      <c r="E233" s="201">
        <v>0</v>
      </c>
      <c r="F233" s="201">
        <v>0</v>
      </c>
      <c r="H233" s="201">
        <v>2902.36</v>
      </c>
      <c r="I233" s="86"/>
      <c r="J233" s="86"/>
      <c r="K233" s="86"/>
      <c r="L233" s="86"/>
    </row>
    <row r="234" spans="1:12" x14ac:dyDescent="0.25">
      <c r="A234" s="247" t="s">
        <v>209</v>
      </c>
      <c r="B234" s="178"/>
      <c r="C234" s="179"/>
      <c r="D234" s="180" t="s">
        <v>208</v>
      </c>
      <c r="E234" s="117">
        <f t="shared" si="103"/>
        <v>0</v>
      </c>
      <c r="F234" s="292">
        <f t="shared" si="103"/>
        <v>500</v>
      </c>
      <c r="G234" s="292">
        <f t="shared" si="103"/>
        <v>500</v>
      </c>
      <c r="H234" s="292">
        <f t="shared" si="103"/>
        <v>500</v>
      </c>
      <c r="I234" s="86"/>
      <c r="J234" s="86"/>
      <c r="K234" s="86"/>
      <c r="L234" s="86"/>
    </row>
    <row r="235" spans="1:12" x14ac:dyDescent="0.25">
      <c r="A235" s="56"/>
      <c r="B235" s="58">
        <v>4</v>
      </c>
      <c r="C235" s="57"/>
      <c r="D235" s="266" t="s">
        <v>15</v>
      </c>
      <c r="E235" s="110">
        <f t="shared" si="103"/>
        <v>0</v>
      </c>
      <c r="F235" s="222">
        <f t="shared" si="103"/>
        <v>500</v>
      </c>
      <c r="G235" s="222">
        <f t="shared" si="103"/>
        <v>500</v>
      </c>
      <c r="H235" s="222">
        <f t="shared" si="103"/>
        <v>500</v>
      </c>
      <c r="I235" s="86"/>
      <c r="J235" s="86"/>
      <c r="K235" s="86"/>
      <c r="L235" s="86"/>
    </row>
    <row r="236" spans="1:12" s="64" customFormat="1" x14ac:dyDescent="0.25">
      <c r="A236" s="32"/>
      <c r="B236" s="65">
        <v>42</v>
      </c>
      <c r="C236" s="34"/>
      <c r="D236" s="267" t="s">
        <v>24</v>
      </c>
      <c r="E236" s="113">
        <f t="shared" si="103"/>
        <v>0</v>
      </c>
      <c r="F236" s="223">
        <f t="shared" si="103"/>
        <v>500</v>
      </c>
      <c r="G236" s="223">
        <f t="shared" si="103"/>
        <v>500</v>
      </c>
      <c r="H236" s="223">
        <f t="shared" si="103"/>
        <v>500</v>
      </c>
      <c r="I236" s="86"/>
      <c r="J236" s="86"/>
      <c r="K236" s="86"/>
      <c r="L236" s="86"/>
    </row>
    <row r="237" spans="1:12" x14ac:dyDescent="0.25">
      <c r="A237" s="67"/>
      <c r="B237" s="75">
        <v>424</v>
      </c>
      <c r="C237" s="69"/>
      <c r="D237" s="268" t="s">
        <v>211</v>
      </c>
      <c r="E237" s="106">
        <f t="shared" si="103"/>
        <v>0</v>
      </c>
      <c r="F237" s="249">
        <f t="shared" si="103"/>
        <v>500</v>
      </c>
      <c r="G237" s="249">
        <f t="shared" si="103"/>
        <v>500</v>
      </c>
      <c r="H237" s="249">
        <f t="shared" si="103"/>
        <v>500</v>
      </c>
      <c r="I237" s="86"/>
      <c r="J237" s="86"/>
      <c r="K237" s="86"/>
      <c r="L237" s="86"/>
    </row>
    <row r="238" spans="1:12" x14ac:dyDescent="0.25">
      <c r="A238" s="471">
        <v>4241</v>
      </c>
      <c r="B238" s="472"/>
      <c r="C238" s="473"/>
      <c r="D238" s="20" t="s">
        <v>210</v>
      </c>
      <c r="E238" s="201">
        <v>0</v>
      </c>
      <c r="F238" s="201">
        <v>500</v>
      </c>
      <c r="G238" s="201">
        <v>500</v>
      </c>
      <c r="H238" s="201">
        <v>500</v>
      </c>
      <c r="I238" s="86"/>
      <c r="J238" s="86"/>
      <c r="K238" s="86"/>
      <c r="L238" s="86"/>
    </row>
    <row r="239" spans="1:12" x14ac:dyDescent="0.25">
      <c r="A239" s="504" t="s">
        <v>78</v>
      </c>
      <c r="B239" s="505"/>
      <c r="C239" s="506"/>
      <c r="D239" s="252" t="s">
        <v>79</v>
      </c>
      <c r="E239" s="219">
        <f t="shared" ref="E239:F239" si="104">E241</f>
        <v>0</v>
      </c>
      <c r="F239" s="293">
        <f t="shared" si="104"/>
        <v>3456.04</v>
      </c>
      <c r="H239" s="293">
        <f>H241</f>
        <v>7810.26</v>
      </c>
      <c r="I239" s="86"/>
      <c r="J239" s="86"/>
      <c r="K239" s="86"/>
      <c r="L239" s="86"/>
    </row>
    <row r="240" spans="1:12" x14ac:dyDescent="0.25">
      <c r="A240" s="103" t="s">
        <v>162</v>
      </c>
      <c r="B240" s="104"/>
      <c r="C240" s="105"/>
      <c r="D240" s="101" t="s">
        <v>120</v>
      </c>
      <c r="E240" s="201"/>
      <c r="F240" s="201"/>
      <c r="I240" s="86"/>
      <c r="K240" s="86"/>
      <c r="L240" s="86"/>
    </row>
    <row r="241" spans="1:12" x14ac:dyDescent="0.25">
      <c r="A241" s="59"/>
      <c r="B241" s="60">
        <v>3</v>
      </c>
      <c r="C241" s="61"/>
      <c r="D241" s="62" t="s">
        <v>13</v>
      </c>
      <c r="E241" s="110">
        <f t="shared" ref="E241:F243" si="105">E242</f>
        <v>0</v>
      </c>
      <c r="F241" s="222">
        <f t="shared" si="105"/>
        <v>3456.04</v>
      </c>
      <c r="H241" s="222">
        <f>H242</f>
        <v>7810.26</v>
      </c>
      <c r="I241" s="86"/>
      <c r="J241" s="201"/>
      <c r="K241" s="86"/>
      <c r="L241" s="86"/>
    </row>
    <row r="242" spans="1:12" x14ac:dyDescent="0.25">
      <c r="A242" s="41"/>
      <c r="B242" s="33">
        <v>32</v>
      </c>
      <c r="C242" s="42"/>
      <c r="D242" s="66" t="s">
        <v>20</v>
      </c>
      <c r="E242" s="113">
        <f t="shared" si="105"/>
        <v>0</v>
      </c>
      <c r="F242" s="223">
        <f t="shared" si="105"/>
        <v>3456.04</v>
      </c>
      <c r="H242" s="223">
        <f>H243</f>
        <v>7810.26</v>
      </c>
      <c r="I242" s="86"/>
      <c r="K242" s="86"/>
      <c r="L242" s="86"/>
    </row>
    <row r="243" spans="1:12" x14ac:dyDescent="0.25">
      <c r="A243" s="74"/>
      <c r="B243" s="68">
        <v>322</v>
      </c>
      <c r="C243" s="71"/>
      <c r="D243" s="70" t="s">
        <v>31</v>
      </c>
      <c r="E243" s="106">
        <f t="shared" si="105"/>
        <v>0</v>
      </c>
      <c r="F243" s="249">
        <f t="shared" si="105"/>
        <v>3456.04</v>
      </c>
      <c r="H243" s="249">
        <f>H244</f>
        <v>7810.26</v>
      </c>
      <c r="I243" s="86"/>
      <c r="K243" s="86"/>
      <c r="L243" s="86"/>
    </row>
    <row r="244" spans="1:12" x14ac:dyDescent="0.25">
      <c r="A244" s="471">
        <v>3232</v>
      </c>
      <c r="B244" s="472"/>
      <c r="C244" s="473"/>
      <c r="D244" s="22" t="s">
        <v>57</v>
      </c>
      <c r="E244" s="201">
        <v>0</v>
      </c>
      <c r="F244" s="361">
        <v>3456.04</v>
      </c>
      <c r="H244" s="372">
        <v>7810.26</v>
      </c>
      <c r="I244" s="86"/>
      <c r="K244" s="86"/>
      <c r="L244" s="86"/>
    </row>
    <row r="245" spans="1:12" ht="30" x14ac:dyDescent="0.25">
      <c r="A245" s="169" t="s">
        <v>60</v>
      </c>
      <c r="B245" s="184"/>
      <c r="C245" s="171"/>
      <c r="D245" s="172" t="s">
        <v>175</v>
      </c>
      <c r="E245" s="185">
        <f>E246+E362+E383+E392+E398+E439+E455+E460+E467</f>
        <v>596160.01000000013</v>
      </c>
      <c r="F245" s="185">
        <f>F246+F362+F383+F392+F398+F439+F455+F460+F467</f>
        <v>727782.10000000009</v>
      </c>
      <c r="H245" s="185">
        <f>H246+H362+H383+H392+H398+H439+H455+H460+H467</f>
        <v>685096.00000000012</v>
      </c>
      <c r="I245" s="86"/>
      <c r="K245" s="86"/>
      <c r="L245" s="86"/>
    </row>
    <row r="246" spans="1:12" x14ac:dyDescent="0.25">
      <c r="A246" s="177" t="s">
        <v>26</v>
      </c>
      <c r="B246" s="178"/>
      <c r="C246" s="179"/>
      <c r="D246" s="180" t="s">
        <v>11</v>
      </c>
      <c r="E246" s="117">
        <f>E248+E281+E289+E324+E338</f>
        <v>11795.73</v>
      </c>
      <c r="F246" s="117">
        <f>F248+F281+F289+F324+F333+F338</f>
        <v>16611.900000000001</v>
      </c>
      <c r="H246" s="117">
        <f>H248+H281+H289+H324+H333+H338</f>
        <v>13789.81</v>
      </c>
      <c r="I246" s="86"/>
      <c r="J246" s="86"/>
      <c r="K246" s="86"/>
      <c r="L246" s="86"/>
    </row>
    <row r="247" spans="1:12" ht="21.75" customHeight="1" x14ac:dyDescent="0.25">
      <c r="A247" s="513" t="s">
        <v>129</v>
      </c>
      <c r="B247" s="514"/>
      <c r="C247" s="515"/>
      <c r="D247" s="92" t="s">
        <v>128</v>
      </c>
      <c r="E247" s="201"/>
      <c r="F247" s="201"/>
      <c r="H247" s="201"/>
      <c r="I247" s="86"/>
      <c r="J247" s="86"/>
      <c r="K247" s="86"/>
      <c r="L247" s="86"/>
    </row>
    <row r="248" spans="1:12" x14ac:dyDescent="0.25">
      <c r="A248" s="56"/>
      <c r="B248" s="58">
        <v>3</v>
      </c>
      <c r="C248" s="57"/>
      <c r="D248" s="28" t="s">
        <v>13</v>
      </c>
      <c r="E248" s="110">
        <f t="shared" ref="E248:F248" si="106">E249+E277</f>
        <v>3000</v>
      </c>
      <c r="F248" s="222">
        <f t="shared" si="106"/>
        <v>3000</v>
      </c>
      <c r="H248" s="222">
        <f t="shared" ref="H248" si="107">H249+H277</f>
        <v>2228.6999999999998</v>
      </c>
      <c r="I248" s="86"/>
      <c r="J248" s="86"/>
      <c r="K248" s="86"/>
      <c r="L248" s="86"/>
    </row>
    <row r="249" spans="1:12" x14ac:dyDescent="0.25">
      <c r="A249" s="32"/>
      <c r="B249" s="65">
        <v>32</v>
      </c>
      <c r="C249" s="34"/>
      <c r="D249" s="43" t="s">
        <v>20</v>
      </c>
      <c r="E249" s="113">
        <f t="shared" ref="E249:F249" si="108">E250+E254+E261+E271</f>
        <v>3000</v>
      </c>
      <c r="F249" s="223">
        <f t="shared" si="108"/>
        <v>3000</v>
      </c>
      <c r="H249" s="223">
        <f t="shared" ref="H249" si="109">H250+H254+H261+H271</f>
        <v>2228.6999999999998</v>
      </c>
      <c r="I249" s="86"/>
      <c r="J249" s="86"/>
      <c r="K249" s="86"/>
      <c r="L249" s="86"/>
    </row>
    <row r="250" spans="1:12" x14ac:dyDescent="0.25">
      <c r="A250" s="67"/>
      <c r="B250" s="75">
        <v>321</v>
      </c>
      <c r="C250" s="69"/>
      <c r="D250" s="63" t="s">
        <v>27</v>
      </c>
      <c r="E250" s="106">
        <f t="shared" ref="E250:F250" si="110">E251+E252+E253</f>
        <v>400</v>
      </c>
      <c r="F250" s="249">
        <f t="shared" si="110"/>
        <v>400</v>
      </c>
      <c r="H250" s="249">
        <f t="shared" ref="H250" si="111">H251+H252+H253</f>
        <v>125</v>
      </c>
      <c r="I250" s="86"/>
      <c r="J250" s="86"/>
      <c r="K250" s="86"/>
      <c r="L250" s="86"/>
    </row>
    <row r="251" spans="1:12" x14ac:dyDescent="0.25">
      <c r="A251" s="471">
        <v>3211</v>
      </c>
      <c r="B251" s="472"/>
      <c r="C251" s="473"/>
      <c r="D251" s="20" t="s">
        <v>28</v>
      </c>
      <c r="E251" s="201">
        <v>200</v>
      </c>
      <c r="F251" s="201">
        <v>200</v>
      </c>
      <c r="H251" s="201">
        <v>70</v>
      </c>
      <c r="I251" s="86"/>
      <c r="J251" s="86"/>
      <c r="K251" s="86"/>
      <c r="L251" s="86"/>
    </row>
    <row r="252" spans="1:12" x14ac:dyDescent="0.25">
      <c r="A252" s="471">
        <v>3213</v>
      </c>
      <c r="B252" s="472"/>
      <c r="C252" s="473"/>
      <c r="D252" s="20" t="s">
        <v>29</v>
      </c>
      <c r="E252" s="201">
        <v>200</v>
      </c>
      <c r="F252" s="201">
        <v>200</v>
      </c>
      <c r="H252" s="201">
        <v>55</v>
      </c>
      <c r="I252" s="86"/>
      <c r="J252" s="86"/>
      <c r="K252" s="86"/>
      <c r="L252" s="86"/>
    </row>
    <row r="253" spans="1:12" x14ac:dyDescent="0.25">
      <c r="A253" s="471">
        <v>3214</v>
      </c>
      <c r="B253" s="472"/>
      <c r="C253" s="473"/>
      <c r="D253" s="20" t="s">
        <v>30</v>
      </c>
      <c r="E253" s="201">
        <v>0</v>
      </c>
      <c r="F253" s="201">
        <v>0</v>
      </c>
      <c r="H253" s="201">
        <v>0</v>
      </c>
      <c r="I253" s="86"/>
      <c r="J253" s="86"/>
      <c r="K253" s="86"/>
      <c r="L253" s="86"/>
    </row>
    <row r="254" spans="1:12" x14ac:dyDescent="0.25">
      <c r="A254" s="67"/>
      <c r="B254" s="68">
        <v>322</v>
      </c>
      <c r="C254" s="69"/>
      <c r="D254" s="63" t="s">
        <v>31</v>
      </c>
      <c r="E254" s="106">
        <f t="shared" ref="E254:F254" si="112">SUM(E255:E260)</f>
        <v>960</v>
      </c>
      <c r="F254" s="249">
        <f t="shared" si="112"/>
        <v>960</v>
      </c>
      <c r="H254" s="249">
        <f t="shared" ref="H254" si="113">SUM(H255:H260)</f>
        <v>1434.58</v>
      </c>
      <c r="I254" s="86"/>
      <c r="J254" s="86"/>
      <c r="K254" s="86"/>
      <c r="L254" s="86"/>
    </row>
    <row r="255" spans="1:12" x14ac:dyDescent="0.25">
      <c r="A255" s="471">
        <v>3221</v>
      </c>
      <c r="B255" s="472"/>
      <c r="C255" s="473"/>
      <c r="D255" s="9" t="s">
        <v>32</v>
      </c>
      <c r="E255" s="201">
        <v>600</v>
      </c>
      <c r="F255" s="201">
        <v>600</v>
      </c>
      <c r="H255" s="201">
        <v>200.74</v>
      </c>
      <c r="I255" s="86"/>
      <c r="J255" s="86"/>
      <c r="K255" s="86"/>
      <c r="L255" s="86"/>
    </row>
    <row r="256" spans="1:12" x14ac:dyDescent="0.25">
      <c r="A256" s="471">
        <v>3222</v>
      </c>
      <c r="B256" s="472"/>
      <c r="C256" s="473"/>
      <c r="D256" s="9" t="s">
        <v>63</v>
      </c>
      <c r="E256" s="201">
        <v>60</v>
      </c>
      <c r="F256" s="201">
        <v>60</v>
      </c>
      <c r="H256" s="201">
        <v>58</v>
      </c>
      <c r="I256" s="86"/>
      <c r="J256" s="86"/>
      <c r="K256" s="86"/>
      <c r="L256" s="86"/>
    </row>
    <row r="257" spans="1:13" x14ac:dyDescent="0.25">
      <c r="A257" s="471">
        <v>3223</v>
      </c>
      <c r="B257" s="472"/>
      <c r="C257" s="473"/>
      <c r="D257" s="9" t="s">
        <v>33</v>
      </c>
      <c r="E257" s="201">
        <v>300</v>
      </c>
      <c r="F257" s="201">
        <v>300</v>
      </c>
      <c r="H257" s="201">
        <v>832.5</v>
      </c>
      <c r="I257" s="86"/>
      <c r="J257" s="86"/>
      <c r="K257" s="86"/>
      <c r="L257" s="86"/>
    </row>
    <row r="258" spans="1:13" x14ac:dyDescent="0.25">
      <c r="A258" s="471">
        <v>3224</v>
      </c>
      <c r="B258" s="472"/>
      <c r="C258" s="473"/>
      <c r="D258" s="9" t="s">
        <v>56</v>
      </c>
      <c r="E258" s="201">
        <v>0</v>
      </c>
      <c r="F258" s="201">
        <v>0</v>
      </c>
      <c r="H258" s="201">
        <v>0</v>
      </c>
      <c r="I258" s="86"/>
      <c r="J258" s="86"/>
      <c r="K258" s="86"/>
      <c r="L258" s="86"/>
    </row>
    <row r="259" spans="1:13" s="54" customFormat="1" x14ac:dyDescent="0.25">
      <c r="A259" s="471">
        <v>3225</v>
      </c>
      <c r="B259" s="472"/>
      <c r="C259" s="473"/>
      <c r="D259" s="9" t="s">
        <v>34</v>
      </c>
      <c r="E259" s="201">
        <v>0</v>
      </c>
      <c r="F259" s="201">
        <v>0</v>
      </c>
      <c r="G259" s="204"/>
      <c r="H259" s="201">
        <v>343.34</v>
      </c>
      <c r="I259" s="86"/>
      <c r="J259" s="86"/>
      <c r="K259" s="86"/>
      <c r="L259" s="86"/>
    </row>
    <row r="260" spans="1:13" s="86" customFormat="1" x14ac:dyDescent="0.25">
      <c r="A260" s="471">
        <v>3227</v>
      </c>
      <c r="B260" s="472"/>
      <c r="C260" s="473"/>
      <c r="D260" s="9" t="s">
        <v>80</v>
      </c>
      <c r="E260" s="201">
        <v>0</v>
      </c>
      <c r="F260" s="201">
        <v>0</v>
      </c>
      <c r="G260" s="204"/>
      <c r="H260" s="201">
        <v>0</v>
      </c>
    </row>
    <row r="261" spans="1:13" s="29" customFormat="1" x14ac:dyDescent="0.25">
      <c r="A261" s="67"/>
      <c r="B261" s="68">
        <v>323</v>
      </c>
      <c r="C261" s="69"/>
      <c r="D261" s="63" t="s">
        <v>36</v>
      </c>
      <c r="E261" s="106">
        <f t="shared" ref="E261:F261" si="114">SUM(E262:E270)</f>
        <v>450</v>
      </c>
      <c r="F261" s="249">
        <f t="shared" si="114"/>
        <v>450</v>
      </c>
      <c r="G261" s="204"/>
      <c r="H261" s="249">
        <f t="shared" ref="H261" si="115">SUM(H262:H270)</f>
        <v>95.66</v>
      </c>
      <c r="I261" s="86"/>
      <c r="J261" s="86"/>
      <c r="K261" s="86"/>
      <c r="L261" s="86"/>
    </row>
    <row r="262" spans="1:13" s="36" customFormat="1" x14ac:dyDescent="0.25">
      <c r="A262" s="17"/>
      <c r="B262" s="472">
        <v>3231</v>
      </c>
      <c r="C262" s="473"/>
      <c r="D262" s="20" t="s">
        <v>37</v>
      </c>
      <c r="E262" s="201">
        <v>50</v>
      </c>
      <c r="F262" s="201">
        <v>50</v>
      </c>
      <c r="G262" s="204"/>
      <c r="H262" s="201">
        <v>95.66</v>
      </c>
      <c r="I262" s="86"/>
      <c r="J262" s="86"/>
      <c r="K262" s="86"/>
      <c r="L262" s="86"/>
    </row>
    <row r="263" spans="1:13" s="64" customFormat="1" x14ac:dyDescent="0.25">
      <c r="A263" s="17"/>
      <c r="B263" s="472">
        <v>3232</v>
      </c>
      <c r="C263" s="473"/>
      <c r="D263" s="20" t="s">
        <v>57</v>
      </c>
      <c r="E263" s="201">
        <v>0</v>
      </c>
      <c r="F263" s="201">
        <v>0</v>
      </c>
      <c r="G263" s="204"/>
      <c r="H263" s="201">
        <v>0</v>
      </c>
      <c r="I263" s="86"/>
      <c r="J263" s="86"/>
      <c r="K263" s="86"/>
      <c r="L263" s="86"/>
    </row>
    <row r="264" spans="1:13" x14ac:dyDescent="0.25">
      <c r="A264" s="17"/>
      <c r="B264" s="472">
        <v>3233</v>
      </c>
      <c r="C264" s="473"/>
      <c r="D264" s="20" t="s">
        <v>38</v>
      </c>
      <c r="E264" s="201">
        <v>0</v>
      </c>
      <c r="F264" s="201">
        <v>0</v>
      </c>
      <c r="H264" s="201">
        <v>0</v>
      </c>
      <c r="I264" s="86"/>
      <c r="J264" s="86"/>
      <c r="K264" s="86"/>
      <c r="L264" s="86"/>
    </row>
    <row r="265" spans="1:13" s="64" customFormat="1" x14ac:dyDescent="0.25">
      <c r="A265" s="17"/>
      <c r="B265" s="472">
        <v>3234</v>
      </c>
      <c r="C265" s="473"/>
      <c r="D265" s="20" t="s">
        <v>39</v>
      </c>
      <c r="E265" s="201">
        <v>200</v>
      </c>
      <c r="F265" s="201">
        <v>200</v>
      </c>
      <c r="G265" s="204"/>
      <c r="H265" s="201">
        <v>0</v>
      </c>
      <c r="I265" s="86"/>
      <c r="J265" s="86"/>
      <c r="K265" s="86"/>
      <c r="L265" s="86"/>
    </row>
    <row r="266" spans="1:13" x14ac:dyDescent="0.25">
      <c r="A266" s="17"/>
      <c r="B266" s="472">
        <v>3235</v>
      </c>
      <c r="C266" s="473"/>
      <c r="D266" s="20" t="s">
        <v>40</v>
      </c>
      <c r="E266" s="201">
        <v>0</v>
      </c>
      <c r="F266" s="201">
        <v>0</v>
      </c>
      <c r="H266" s="201">
        <v>0</v>
      </c>
      <c r="I266" s="86"/>
      <c r="J266" s="86"/>
      <c r="K266" s="86"/>
      <c r="L266" s="86"/>
    </row>
    <row r="267" spans="1:13" x14ac:dyDescent="0.25">
      <c r="A267" s="17"/>
      <c r="B267" s="472">
        <v>3236</v>
      </c>
      <c r="C267" s="473"/>
      <c r="D267" s="20" t="s">
        <v>41</v>
      </c>
      <c r="E267" s="201">
        <v>0</v>
      </c>
      <c r="F267" s="201">
        <v>0</v>
      </c>
      <c r="H267" s="201">
        <v>0</v>
      </c>
      <c r="I267" s="86"/>
      <c r="J267" s="86"/>
      <c r="K267" s="86"/>
      <c r="L267" s="86"/>
      <c r="M267">
        <f>M294</f>
        <v>0</v>
      </c>
    </row>
    <row r="268" spans="1:13" s="29" customFormat="1" x14ac:dyDescent="0.25">
      <c r="A268" s="17"/>
      <c r="B268" s="472">
        <v>3237</v>
      </c>
      <c r="C268" s="473"/>
      <c r="D268" s="20" t="s">
        <v>42</v>
      </c>
      <c r="E268" s="201">
        <v>0</v>
      </c>
      <c r="F268" s="201">
        <v>0</v>
      </c>
      <c r="G268" s="204"/>
      <c r="H268" s="201">
        <v>0</v>
      </c>
      <c r="I268" s="86"/>
      <c r="J268" s="86"/>
      <c r="K268" s="86"/>
      <c r="L268" s="86"/>
    </row>
    <row r="269" spans="1:13" s="36" customFormat="1" x14ac:dyDescent="0.25">
      <c r="A269" s="17"/>
      <c r="B269" s="472">
        <v>3238</v>
      </c>
      <c r="C269" s="473"/>
      <c r="D269" s="20" t="s">
        <v>43</v>
      </c>
      <c r="E269" s="201">
        <v>0</v>
      </c>
      <c r="F269" s="201">
        <v>0</v>
      </c>
      <c r="G269" s="204"/>
      <c r="H269" s="201">
        <v>0</v>
      </c>
      <c r="I269" s="86"/>
      <c r="J269" s="86"/>
      <c r="K269" s="86"/>
      <c r="L269" s="86"/>
    </row>
    <row r="270" spans="1:13" s="64" customFormat="1" x14ac:dyDescent="0.25">
      <c r="A270" s="17"/>
      <c r="B270" s="472">
        <v>3239</v>
      </c>
      <c r="C270" s="473"/>
      <c r="D270" s="20" t="s">
        <v>44</v>
      </c>
      <c r="E270" s="201">
        <v>200</v>
      </c>
      <c r="F270" s="201">
        <v>200</v>
      </c>
      <c r="G270" s="204"/>
      <c r="H270" s="201">
        <v>0</v>
      </c>
      <c r="I270" s="86"/>
      <c r="J270" s="86"/>
      <c r="K270" s="86"/>
      <c r="L270" s="86"/>
    </row>
    <row r="271" spans="1:13" x14ac:dyDescent="0.25">
      <c r="A271" s="474">
        <v>329</v>
      </c>
      <c r="B271" s="475"/>
      <c r="C271" s="476"/>
      <c r="D271" s="70" t="s">
        <v>45</v>
      </c>
      <c r="E271" s="106">
        <f t="shared" ref="E271:F271" si="116">SUM(E272:E276)</f>
        <v>1190</v>
      </c>
      <c r="F271" s="249">
        <f t="shared" si="116"/>
        <v>1190</v>
      </c>
      <c r="H271" s="249">
        <f t="shared" ref="H271" si="117">SUM(H272:H276)</f>
        <v>573.46</v>
      </c>
      <c r="I271" s="86"/>
      <c r="J271" s="86"/>
      <c r="K271" s="86"/>
      <c r="L271" s="86"/>
    </row>
    <row r="272" spans="1:13" s="64" customFormat="1" x14ac:dyDescent="0.25">
      <c r="A272" s="471">
        <v>3292</v>
      </c>
      <c r="B272" s="472"/>
      <c r="C272" s="473"/>
      <c r="D272" s="20" t="s">
        <v>46</v>
      </c>
      <c r="E272" s="200">
        <v>200</v>
      </c>
      <c r="F272" s="200">
        <v>200</v>
      </c>
      <c r="G272" s="204"/>
      <c r="H272" s="200">
        <v>0</v>
      </c>
      <c r="I272" s="86"/>
      <c r="J272" s="86"/>
      <c r="K272" s="86"/>
      <c r="L272" s="86"/>
    </row>
    <row r="273" spans="1:12" x14ac:dyDescent="0.25">
      <c r="A273" s="471">
        <v>3294</v>
      </c>
      <c r="B273" s="472"/>
      <c r="C273" s="473"/>
      <c r="D273" s="20" t="s">
        <v>81</v>
      </c>
      <c r="E273" s="200">
        <v>80</v>
      </c>
      <c r="F273" s="200">
        <v>80</v>
      </c>
      <c r="H273" s="200">
        <v>62.5</v>
      </c>
      <c r="I273" s="86"/>
      <c r="J273" s="86"/>
      <c r="K273" s="86"/>
      <c r="L273" s="86"/>
    </row>
    <row r="274" spans="1:12" s="54" customFormat="1" x14ac:dyDescent="0.25">
      <c r="A274" s="471">
        <v>3295</v>
      </c>
      <c r="B274" s="472"/>
      <c r="C274" s="473"/>
      <c r="D274" s="20" t="s">
        <v>82</v>
      </c>
      <c r="E274" s="200">
        <v>0</v>
      </c>
      <c r="F274" s="200">
        <v>0</v>
      </c>
      <c r="G274" s="204"/>
      <c r="H274" s="200">
        <v>0</v>
      </c>
      <c r="I274" s="86"/>
      <c r="J274" s="86"/>
      <c r="K274" s="86"/>
      <c r="L274" s="86"/>
    </row>
    <row r="275" spans="1:12" s="29" customFormat="1" ht="19.5" customHeight="1" x14ac:dyDescent="0.25">
      <c r="A275" s="471">
        <v>3296</v>
      </c>
      <c r="B275" s="472"/>
      <c r="C275" s="473"/>
      <c r="D275" s="20" t="s">
        <v>83</v>
      </c>
      <c r="E275" s="200">
        <v>0</v>
      </c>
      <c r="F275" s="200">
        <v>0</v>
      </c>
      <c r="G275" s="204"/>
      <c r="H275" s="200">
        <v>0</v>
      </c>
      <c r="I275" s="86"/>
      <c r="J275" s="86"/>
      <c r="K275" s="86"/>
      <c r="L275" s="86"/>
    </row>
    <row r="276" spans="1:12" s="36" customFormat="1" x14ac:dyDescent="0.25">
      <c r="A276" s="471">
        <v>3299</v>
      </c>
      <c r="B276" s="472"/>
      <c r="C276" s="473"/>
      <c r="D276" s="20" t="s">
        <v>45</v>
      </c>
      <c r="E276" s="200">
        <v>910</v>
      </c>
      <c r="F276" s="200">
        <v>910</v>
      </c>
      <c r="G276" s="204"/>
      <c r="H276" s="200">
        <v>510.96</v>
      </c>
      <c r="I276" s="86"/>
      <c r="J276" s="86"/>
      <c r="K276" s="86"/>
      <c r="L276" s="86"/>
    </row>
    <row r="277" spans="1:12" s="64" customFormat="1" ht="21" customHeight="1" x14ac:dyDescent="0.25">
      <c r="A277" s="32"/>
      <c r="B277" s="33">
        <v>34</v>
      </c>
      <c r="C277" s="42"/>
      <c r="D277" s="35" t="s">
        <v>84</v>
      </c>
      <c r="E277" s="148">
        <f t="shared" ref="E277:H277" si="118">E278</f>
        <v>0</v>
      </c>
      <c r="F277" s="294">
        <f t="shared" si="118"/>
        <v>0</v>
      </c>
      <c r="G277" s="204"/>
      <c r="H277" s="294">
        <f t="shared" si="118"/>
        <v>0</v>
      </c>
      <c r="I277" s="86"/>
      <c r="J277" s="86"/>
      <c r="K277" s="86"/>
      <c r="L277" s="86"/>
    </row>
    <row r="278" spans="1:12" ht="18" customHeight="1" x14ac:dyDescent="0.25">
      <c r="A278" s="67"/>
      <c r="B278" s="68">
        <v>343</v>
      </c>
      <c r="C278" s="71"/>
      <c r="D278" s="72" t="s">
        <v>51</v>
      </c>
      <c r="E278" s="149">
        <f t="shared" ref="E278:F278" si="119">E280+E279</f>
        <v>0</v>
      </c>
      <c r="F278" s="295">
        <f t="shared" si="119"/>
        <v>0</v>
      </c>
      <c r="H278" s="295">
        <f t="shared" ref="H278" si="120">H280+H279</f>
        <v>0</v>
      </c>
      <c r="I278" s="86"/>
      <c r="J278" s="86"/>
      <c r="K278" s="86"/>
      <c r="L278" s="86"/>
    </row>
    <row r="279" spans="1:12" s="54" customFormat="1" x14ac:dyDescent="0.25">
      <c r="A279" s="471">
        <v>3431</v>
      </c>
      <c r="B279" s="472"/>
      <c r="C279" s="473"/>
      <c r="D279" s="20" t="s">
        <v>85</v>
      </c>
      <c r="E279" s="200">
        <v>0</v>
      </c>
      <c r="F279" s="200">
        <v>0</v>
      </c>
      <c r="G279" s="204"/>
      <c r="H279" s="200">
        <v>0</v>
      </c>
      <c r="I279" s="86"/>
      <c r="J279" s="86"/>
      <c r="K279" s="86"/>
      <c r="L279" s="86"/>
    </row>
    <row r="280" spans="1:12" s="29" customFormat="1" x14ac:dyDescent="0.25">
      <c r="A280" s="471">
        <v>3433</v>
      </c>
      <c r="B280" s="472"/>
      <c r="C280" s="473"/>
      <c r="D280" s="20" t="s">
        <v>86</v>
      </c>
      <c r="E280" s="200">
        <v>0</v>
      </c>
      <c r="F280" s="200">
        <v>0</v>
      </c>
      <c r="G280" s="204"/>
      <c r="H280" s="200">
        <v>0</v>
      </c>
      <c r="I280" s="86"/>
      <c r="J280" s="86"/>
      <c r="K280" s="86"/>
      <c r="L280" s="86"/>
    </row>
    <row r="281" spans="1:12" s="36" customFormat="1" x14ac:dyDescent="0.25">
      <c r="A281" s="213"/>
      <c r="B281" s="214"/>
      <c r="C281" s="215">
        <v>4</v>
      </c>
      <c r="D281" s="62" t="s">
        <v>15</v>
      </c>
      <c r="E281" s="216">
        <f>E282</f>
        <v>0</v>
      </c>
      <c r="F281" s="296">
        <f>F282</f>
        <v>0</v>
      </c>
      <c r="G281" s="204"/>
      <c r="H281" s="296">
        <f>H282</f>
        <v>162.41000000000003</v>
      </c>
      <c r="I281" s="86"/>
      <c r="J281" s="86"/>
      <c r="K281" s="86"/>
      <c r="L281" s="86"/>
    </row>
    <row r="282" spans="1:12" s="64" customFormat="1" x14ac:dyDescent="0.25">
      <c r="A282" s="118"/>
      <c r="B282" s="119"/>
      <c r="C282" s="120">
        <v>42</v>
      </c>
      <c r="D282" s="121" t="s">
        <v>24</v>
      </c>
      <c r="E282" s="122">
        <f>E283+E286</f>
        <v>0</v>
      </c>
      <c r="F282" s="297">
        <f>F283+F286</f>
        <v>0</v>
      </c>
      <c r="G282" s="204"/>
      <c r="H282" s="297">
        <f>H283+H286</f>
        <v>162.41000000000003</v>
      </c>
      <c r="I282" s="86"/>
      <c r="J282" s="86"/>
      <c r="K282" s="86"/>
      <c r="L282" s="86"/>
    </row>
    <row r="283" spans="1:12" ht="15.75" customHeight="1" x14ac:dyDescent="0.25">
      <c r="A283" s="208"/>
      <c r="B283" s="209"/>
      <c r="C283" s="210">
        <v>422</v>
      </c>
      <c r="D283" s="211" t="s">
        <v>167</v>
      </c>
      <c r="E283" s="212">
        <f>E284</f>
        <v>0</v>
      </c>
      <c r="F283" s="298">
        <f>F284</f>
        <v>0</v>
      </c>
      <c r="H283" s="298">
        <f>H284</f>
        <v>161.80000000000001</v>
      </c>
      <c r="I283" s="86"/>
      <c r="J283" s="86"/>
      <c r="K283" s="86"/>
      <c r="L283" s="86"/>
    </row>
    <row r="284" spans="1:12" s="64" customFormat="1" x14ac:dyDescent="0.25">
      <c r="A284" s="94"/>
      <c r="B284" s="95"/>
      <c r="C284" s="96">
        <v>4226</v>
      </c>
      <c r="D284" s="161" t="s">
        <v>168</v>
      </c>
      <c r="E284" s="190">
        <v>0</v>
      </c>
      <c r="F284" s="190">
        <v>0</v>
      </c>
      <c r="G284" s="204"/>
      <c r="H284" s="190">
        <v>161.80000000000001</v>
      </c>
      <c r="I284" s="86"/>
      <c r="J284" s="86"/>
      <c r="K284" s="86"/>
      <c r="L284" s="86"/>
    </row>
    <row r="285" spans="1:12" ht="17.25" customHeight="1" x14ac:dyDescent="0.25">
      <c r="A285" s="471">
        <v>4227</v>
      </c>
      <c r="B285" s="472"/>
      <c r="C285" s="473"/>
      <c r="D285" s="270" t="s">
        <v>183</v>
      </c>
      <c r="E285" s="150"/>
      <c r="F285" s="190">
        <v>0</v>
      </c>
      <c r="H285" s="190">
        <v>0</v>
      </c>
      <c r="I285" s="86"/>
      <c r="J285" s="86"/>
      <c r="K285" s="86"/>
      <c r="L285" s="86"/>
    </row>
    <row r="286" spans="1:12" s="54" customFormat="1" x14ac:dyDescent="0.25">
      <c r="A286" s="126"/>
      <c r="B286" s="127"/>
      <c r="C286" s="128">
        <v>424</v>
      </c>
      <c r="D286" s="129" t="s">
        <v>130</v>
      </c>
      <c r="E286" s="106">
        <f t="shared" ref="E286:H286" si="121">E287</f>
        <v>0</v>
      </c>
      <c r="F286" s="249">
        <f t="shared" si="121"/>
        <v>0</v>
      </c>
      <c r="G286" s="204"/>
      <c r="H286" s="249">
        <f t="shared" si="121"/>
        <v>0.61</v>
      </c>
      <c r="I286" s="86"/>
      <c r="J286" s="86"/>
      <c r="K286" s="86"/>
      <c r="L286" s="86"/>
    </row>
    <row r="287" spans="1:12" s="86" customFormat="1" x14ac:dyDescent="0.25">
      <c r="A287" s="94"/>
      <c r="B287" s="95"/>
      <c r="C287" s="96">
        <v>4241</v>
      </c>
      <c r="D287" s="22" t="s">
        <v>103</v>
      </c>
      <c r="E287" s="201">
        <v>0</v>
      </c>
      <c r="F287" s="201">
        <v>0</v>
      </c>
      <c r="G287" s="204"/>
      <c r="H287" s="201">
        <v>0.61</v>
      </c>
    </row>
    <row r="288" spans="1:12" s="29" customFormat="1" x14ac:dyDescent="0.25">
      <c r="A288" s="513" t="s">
        <v>132</v>
      </c>
      <c r="B288" s="514"/>
      <c r="C288" s="515"/>
      <c r="D288" s="92" t="s">
        <v>131</v>
      </c>
      <c r="E288" s="201">
        <v>0</v>
      </c>
      <c r="F288" s="201">
        <v>0</v>
      </c>
      <c r="G288" s="204"/>
      <c r="H288" s="201">
        <v>0</v>
      </c>
      <c r="I288" s="86"/>
      <c r="J288" s="86"/>
      <c r="K288" s="86"/>
      <c r="L288" s="86"/>
    </row>
    <row r="289" spans="1:12" s="36" customFormat="1" x14ac:dyDescent="0.25">
      <c r="A289" s="56"/>
      <c r="B289" s="58">
        <v>3</v>
      </c>
      <c r="C289" s="57"/>
      <c r="D289" s="28" t="s">
        <v>13</v>
      </c>
      <c r="E289" s="110">
        <f>E290+E319</f>
        <v>7895.73</v>
      </c>
      <c r="F289" s="110">
        <f>F290+F319</f>
        <v>9511.9000000000015</v>
      </c>
      <c r="G289" s="204"/>
      <c r="H289" s="110">
        <f>H290+H319</f>
        <v>7242.91</v>
      </c>
      <c r="I289" s="86"/>
      <c r="J289" s="86"/>
      <c r="K289" s="86"/>
      <c r="L289" s="86"/>
    </row>
    <row r="290" spans="1:12" s="64" customFormat="1" x14ac:dyDescent="0.25">
      <c r="A290" s="130"/>
      <c r="B290" s="131">
        <v>32</v>
      </c>
      <c r="C290" s="132"/>
      <c r="D290" s="133" t="s">
        <v>20</v>
      </c>
      <c r="E290" s="124">
        <f>E291+E296+E303+E313</f>
        <v>7650</v>
      </c>
      <c r="F290" s="124">
        <f>F291+F296+F303+F313</f>
        <v>9250.9700000000012</v>
      </c>
      <c r="G290" s="204"/>
      <c r="H290" s="124">
        <f>H291+H296+H303+H313</f>
        <v>6981.98</v>
      </c>
      <c r="I290" s="86"/>
      <c r="J290" s="86"/>
      <c r="K290" s="86"/>
      <c r="L290" s="86"/>
    </row>
    <row r="291" spans="1:12" x14ac:dyDescent="0.25">
      <c r="A291" s="67"/>
      <c r="B291" s="75">
        <v>321</v>
      </c>
      <c r="C291" s="69"/>
      <c r="D291" s="63" t="s">
        <v>27</v>
      </c>
      <c r="E291" s="106">
        <f t="shared" ref="E291:F291" si="122">E292+E293+E294+E295</f>
        <v>100</v>
      </c>
      <c r="F291" s="249">
        <f t="shared" si="122"/>
        <v>100</v>
      </c>
      <c r="H291" s="249">
        <f t="shared" ref="H291" si="123">H292+H293+H294+H295</f>
        <v>610</v>
      </c>
      <c r="I291" s="86"/>
      <c r="J291" s="86"/>
      <c r="K291" s="86"/>
      <c r="L291" s="86"/>
    </row>
    <row r="292" spans="1:12" s="29" customFormat="1" x14ac:dyDescent="0.25">
      <c r="A292" s="471">
        <v>3211</v>
      </c>
      <c r="B292" s="472"/>
      <c r="C292" s="473"/>
      <c r="D292" s="20" t="s">
        <v>28</v>
      </c>
      <c r="E292" s="114">
        <v>0</v>
      </c>
      <c r="F292" s="201">
        <v>0</v>
      </c>
      <c r="G292" s="204"/>
      <c r="H292" s="201">
        <v>510</v>
      </c>
      <c r="I292" s="86"/>
      <c r="J292" s="86"/>
      <c r="K292" s="86"/>
      <c r="L292" s="86"/>
    </row>
    <row r="293" spans="1:12" s="36" customFormat="1" x14ac:dyDescent="0.25">
      <c r="A293" s="471">
        <v>3212</v>
      </c>
      <c r="B293" s="472"/>
      <c r="C293" s="473"/>
      <c r="D293" s="20" t="s">
        <v>172</v>
      </c>
      <c r="E293" s="201">
        <v>0</v>
      </c>
      <c r="F293" s="201">
        <v>0</v>
      </c>
      <c r="G293" s="204"/>
      <c r="H293" s="201">
        <v>0</v>
      </c>
      <c r="I293" s="86"/>
      <c r="J293" s="86"/>
      <c r="K293" s="86"/>
      <c r="L293" s="86"/>
    </row>
    <row r="294" spans="1:12" s="64" customFormat="1" x14ac:dyDescent="0.25">
      <c r="A294" s="471">
        <v>3213</v>
      </c>
      <c r="B294" s="472"/>
      <c r="C294" s="473"/>
      <c r="D294" s="20" t="s">
        <v>29</v>
      </c>
      <c r="E294" s="201">
        <v>100</v>
      </c>
      <c r="F294" s="201">
        <v>100</v>
      </c>
      <c r="G294" s="204"/>
      <c r="H294" s="201">
        <v>100</v>
      </c>
      <c r="I294" s="86"/>
      <c r="J294" s="86"/>
      <c r="K294" s="86"/>
      <c r="L294" s="86"/>
    </row>
    <row r="295" spans="1:12" x14ac:dyDescent="0.25">
      <c r="A295" s="471">
        <v>3214</v>
      </c>
      <c r="B295" s="472"/>
      <c r="C295" s="473"/>
      <c r="D295" s="20" t="s">
        <v>30</v>
      </c>
      <c r="E295" s="201">
        <v>0</v>
      </c>
      <c r="F295" s="201">
        <v>0</v>
      </c>
      <c r="H295" s="201">
        <v>0</v>
      </c>
      <c r="I295" s="86"/>
      <c r="J295" s="86"/>
      <c r="K295" s="86"/>
      <c r="L295" s="86"/>
    </row>
    <row r="296" spans="1:12" x14ac:dyDescent="0.25">
      <c r="A296" s="67"/>
      <c r="B296" s="68">
        <v>322</v>
      </c>
      <c r="C296" s="69"/>
      <c r="D296" s="63" t="s">
        <v>31</v>
      </c>
      <c r="E296" s="106">
        <f t="shared" ref="E296:F296" si="124">SUM(E297:E302)</f>
        <v>3300</v>
      </c>
      <c r="F296" s="249">
        <f t="shared" si="124"/>
        <v>4900.97</v>
      </c>
      <c r="H296" s="249">
        <f t="shared" ref="H296" si="125">SUM(H297:H302)</f>
        <v>6141.42</v>
      </c>
      <c r="I296" s="86"/>
      <c r="J296" s="86"/>
      <c r="K296" s="86"/>
      <c r="L296" s="86"/>
    </row>
    <row r="297" spans="1:12" x14ac:dyDescent="0.25">
      <c r="A297" s="471">
        <v>3221</v>
      </c>
      <c r="B297" s="472"/>
      <c r="C297" s="473"/>
      <c r="D297" s="9" t="s">
        <v>32</v>
      </c>
      <c r="E297" s="201">
        <v>300</v>
      </c>
      <c r="F297" s="201">
        <v>300</v>
      </c>
      <c r="H297" s="201">
        <v>0</v>
      </c>
      <c r="I297" s="86"/>
      <c r="J297" s="86"/>
      <c r="K297" s="86"/>
      <c r="L297" s="86"/>
    </row>
    <row r="298" spans="1:12" x14ac:dyDescent="0.25">
      <c r="A298" s="471">
        <v>3222</v>
      </c>
      <c r="B298" s="472"/>
      <c r="C298" s="473"/>
      <c r="D298" s="9" t="s">
        <v>63</v>
      </c>
      <c r="E298" s="201">
        <v>0</v>
      </c>
      <c r="F298" s="201">
        <v>0</v>
      </c>
      <c r="H298" s="201">
        <v>0</v>
      </c>
      <c r="I298" s="86"/>
      <c r="J298" s="86"/>
      <c r="K298" s="86"/>
      <c r="L298" s="86"/>
    </row>
    <row r="299" spans="1:12" x14ac:dyDescent="0.25">
      <c r="A299" s="471">
        <v>3223</v>
      </c>
      <c r="B299" s="472"/>
      <c r="C299" s="473"/>
      <c r="D299" s="9" t="s">
        <v>33</v>
      </c>
      <c r="E299" s="201">
        <v>3000</v>
      </c>
      <c r="F299" s="201">
        <v>3000</v>
      </c>
      <c r="H299" s="201">
        <v>4540.45</v>
      </c>
      <c r="I299" s="86"/>
      <c r="J299" s="86"/>
      <c r="K299" s="86"/>
      <c r="L299" s="86"/>
    </row>
    <row r="300" spans="1:12" x14ac:dyDescent="0.25">
      <c r="A300" s="471">
        <v>3224</v>
      </c>
      <c r="B300" s="472"/>
      <c r="C300" s="473"/>
      <c r="D300" s="9" t="s">
        <v>56</v>
      </c>
      <c r="E300" s="201">
        <v>0</v>
      </c>
      <c r="F300" s="201">
        <v>0</v>
      </c>
      <c r="H300" s="201">
        <v>0</v>
      </c>
      <c r="I300" s="86"/>
      <c r="J300" s="86"/>
      <c r="K300" s="86"/>
      <c r="L300" s="86"/>
    </row>
    <row r="301" spans="1:12" x14ac:dyDescent="0.25">
      <c r="A301" s="471">
        <v>3225</v>
      </c>
      <c r="B301" s="472"/>
      <c r="C301" s="473"/>
      <c r="D301" s="9" t="s">
        <v>34</v>
      </c>
      <c r="E301" s="201">
        <v>0</v>
      </c>
      <c r="F301" s="361">
        <v>1600.97</v>
      </c>
      <c r="H301" s="190">
        <v>1600.97</v>
      </c>
      <c r="I301" s="86"/>
      <c r="J301" s="86"/>
      <c r="K301" s="86"/>
      <c r="L301" s="86"/>
    </row>
    <row r="302" spans="1:12" x14ac:dyDescent="0.25">
      <c r="A302" s="471">
        <v>3227</v>
      </c>
      <c r="B302" s="472"/>
      <c r="C302" s="473"/>
      <c r="D302" s="9" t="s">
        <v>80</v>
      </c>
      <c r="E302" s="201">
        <v>0</v>
      </c>
      <c r="F302" s="201">
        <v>0</v>
      </c>
      <c r="H302" s="201">
        <v>0</v>
      </c>
      <c r="I302" s="86"/>
      <c r="J302" s="86"/>
      <c r="K302" s="86"/>
      <c r="L302" s="86"/>
    </row>
    <row r="303" spans="1:12" x14ac:dyDescent="0.25">
      <c r="A303" s="67"/>
      <c r="B303" s="68">
        <v>323</v>
      </c>
      <c r="C303" s="69"/>
      <c r="D303" s="63" t="s">
        <v>36</v>
      </c>
      <c r="E303" s="106">
        <f t="shared" ref="E303:F303" si="126">SUM(E304:E312)</f>
        <v>2750</v>
      </c>
      <c r="F303" s="249">
        <f t="shared" si="126"/>
        <v>2750</v>
      </c>
      <c r="H303" s="249">
        <f t="shared" ref="H303" si="127">SUM(H304:H312)</f>
        <v>142.69</v>
      </c>
      <c r="I303" s="86"/>
      <c r="J303" s="86"/>
      <c r="K303" s="86"/>
      <c r="L303" s="86"/>
    </row>
    <row r="304" spans="1:12" x14ac:dyDescent="0.25">
      <c r="A304" s="17"/>
      <c r="B304" s="472">
        <v>3231</v>
      </c>
      <c r="C304" s="473"/>
      <c r="D304" s="20" t="s">
        <v>37</v>
      </c>
      <c r="E304" s="201">
        <v>0</v>
      </c>
      <c r="F304" s="201">
        <v>0</v>
      </c>
      <c r="H304" s="201">
        <v>0</v>
      </c>
      <c r="I304" s="86"/>
      <c r="J304" s="86"/>
      <c r="K304" s="86"/>
      <c r="L304" s="86"/>
    </row>
    <row r="305" spans="1:12" x14ac:dyDescent="0.25">
      <c r="A305" s="17"/>
      <c r="B305" s="472">
        <v>3232</v>
      </c>
      <c r="C305" s="473"/>
      <c r="D305" s="20" t="s">
        <v>57</v>
      </c>
      <c r="E305" s="201">
        <v>0</v>
      </c>
      <c r="F305" s="201">
        <v>0</v>
      </c>
      <c r="H305" s="201">
        <v>0</v>
      </c>
      <c r="I305" s="86"/>
      <c r="J305" s="86"/>
      <c r="K305" s="86"/>
      <c r="L305" s="86"/>
    </row>
    <row r="306" spans="1:12" x14ac:dyDescent="0.25">
      <c r="A306" s="17"/>
      <c r="B306" s="472">
        <v>3233</v>
      </c>
      <c r="C306" s="473"/>
      <c r="D306" s="20" t="s">
        <v>38</v>
      </c>
      <c r="E306" s="201">
        <v>0</v>
      </c>
      <c r="F306" s="201">
        <v>0</v>
      </c>
      <c r="H306" s="201">
        <v>0</v>
      </c>
      <c r="I306" s="86"/>
      <c r="J306" s="86"/>
      <c r="K306" s="86"/>
      <c r="L306" s="86"/>
    </row>
    <row r="307" spans="1:12" x14ac:dyDescent="0.25">
      <c r="A307" s="17"/>
      <c r="B307" s="472">
        <v>3234</v>
      </c>
      <c r="C307" s="473"/>
      <c r="D307" s="20" t="s">
        <v>39</v>
      </c>
      <c r="E307" s="201">
        <v>2500</v>
      </c>
      <c r="F307" s="201">
        <v>2500</v>
      </c>
      <c r="H307" s="201">
        <v>142.69</v>
      </c>
      <c r="I307" s="86"/>
      <c r="J307" s="86"/>
      <c r="K307" s="86"/>
      <c r="L307" s="86"/>
    </row>
    <row r="308" spans="1:12" x14ac:dyDescent="0.25">
      <c r="A308" s="17"/>
      <c r="B308" s="472">
        <v>3235</v>
      </c>
      <c r="C308" s="473"/>
      <c r="D308" s="20" t="s">
        <v>40</v>
      </c>
      <c r="E308" s="201">
        <v>0</v>
      </c>
      <c r="F308" s="201">
        <v>0</v>
      </c>
      <c r="H308" s="201">
        <v>0</v>
      </c>
      <c r="I308" s="86"/>
      <c r="J308" s="86"/>
      <c r="K308" s="86"/>
      <c r="L308" s="86"/>
    </row>
    <row r="309" spans="1:12" x14ac:dyDescent="0.25">
      <c r="A309" s="17"/>
      <c r="B309" s="472">
        <v>3236</v>
      </c>
      <c r="C309" s="473"/>
      <c r="D309" s="20" t="s">
        <v>41</v>
      </c>
      <c r="E309" s="201">
        <v>0</v>
      </c>
      <c r="F309" s="201">
        <v>0</v>
      </c>
      <c r="H309" s="201">
        <v>0</v>
      </c>
      <c r="I309" s="86"/>
      <c r="J309" s="86"/>
      <c r="K309" s="86"/>
      <c r="L309" s="86"/>
    </row>
    <row r="310" spans="1:12" x14ac:dyDescent="0.25">
      <c r="A310" s="17"/>
      <c r="B310" s="472">
        <v>3237</v>
      </c>
      <c r="C310" s="473"/>
      <c r="D310" s="20" t="s">
        <v>42</v>
      </c>
      <c r="E310" s="200">
        <v>0</v>
      </c>
      <c r="F310" s="200">
        <v>0</v>
      </c>
      <c r="H310" s="200">
        <v>0</v>
      </c>
      <c r="I310" s="86"/>
      <c r="J310" s="86"/>
      <c r="K310" s="86"/>
      <c r="L310" s="86"/>
    </row>
    <row r="311" spans="1:12" x14ac:dyDescent="0.25">
      <c r="A311" s="17"/>
      <c r="B311" s="472">
        <v>3238</v>
      </c>
      <c r="C311" s="473"/>
      <c r="D311" s="20" t="s">
        <v>43</v>
      </c>
      <c r="E311" s="200">
        <v>0</v>
      </c>
      <c r="F311" s="200">
        <v>0</v>
      </c>
      <c r="H311" s="200">
        <v>0</v>
      </c>
      <c r="I311" s="86"/>
      <c r="J311" s="86"/>
      <c r="K311" s="86"/>
      <c r="L311" s="86"/>
    </row>
    <row r="312" spans="1:12" x14ac:dyDescent="0.25">
      <c r="A312" s="17"/>
      <c r="B312" s="472">
        <v>3239</v>
      </c>
      <c r="C312" s="473"/>
      <c r="D312" s="20" t="s">
        <v>44</v>
      </c>
      <c r="E312" s="200">
        <v>250</v>
      </c>
      <c r="F312" s="200">
        <v>250</v>
      </c>
      <c r="H312" s="200">
        <v>0</v>
      </c>
      <c r="I312" s="86"/>
      <c r="J312" s="86"/>
      <c r="K312" s="86"/>
      <c r="L312" s="86"/>
    </row>
    <row r="313" spans="1:12" x14ac:dyDescent="0.25">
      <c r="A313" s="67"/>
      <c r="B313" s="68">
        <v>329</v>
      </c>
      <c r="C313" s="71"/>
      <c r="D313" s="70" t="s">
        <v>45</v>
      </c>
      <c r="E313" s="149">
        <f t="shared" ref="E313:F313" si="128">SUM(E314:E318)</f>
        <v>1500</v>
      </c>
      <c r="F313" s="295">
        <f t="shared" si="128"/>
        <v>1500</v>
      </c>
      <c r="H313" s="295">
        <f t="shared" ref="H313" si="129">SUM(H314:H318)</f>
        <v>87.87</v>
      </c>
      <c r="I313" s="86"/>
      <c r="J313" s="86"/>
      <c r="K313" s="86"/>
      <c r="L313" s="86"/>
    </row>
    <row r="314" spans="1:12" x14ac:dyDescent="0.25">
      <c r="A314" s="471">
        <v>3292</v>
      </c>
      <c r="B314" s="472"/>
      <c r="C314" s="473"/>
      <c r="D314" s="20" t="s">
        <v>46</v>
      </c>
      <c r="E314" s="200">
        <v>0</v>
      </c>
      <c r="F314" s="200">
        <v>0</v>
      </c>
      <c r="H314" s="200">
        <v>0</v>
      </c>
      <c r="I314" s="86"/>
      <c r="J314" s="86"/>
      <c r="K314" s="86"/>
      <c r="L314" s="86"/>
    </row>
    <row r="315" spans="1:12" x14ac:dyDescent="0.25">
      <c r="A315" s="471">
        <v>3294</v>
      </c>
      <c r="B315" s="472"/>
      <c r="C315" s="473"/>
      <c r="D315" s="20" t="s">
        <v>81</v>
      </c>
      <c r="E315" s="200">
        <v>0</v>
      </c>
      <c r="F315" s="200">
        <v>0</v>
      </c>
      <c r="H315" s="200">
        <v>0</v>
      </c>
      <c r="I315" s="86"/>
      <c r="J315" s="86"/>
      <c r="K315" s="86"/>
      <c r="L315" s="86"/>
    </row>
    <row r="316" spans="1:12" x14ac:dyDescent="0.25">
      <c r="A316" s="471">
        <v>3295</v>
      </c>
      <c r="B316" s="472"/>
      <c r="C316" s="473"/>
      <c r="D316" s="20" t="s">
        <v>82</v>
      </c>
      <c r="E316" s="200">
        <v>0</v>
      </c>
      <c r="F316" s="200">
        <v>0</v>
      </c>
      <c r="H316" s="200">
        <v>0</v>
      </c>
      <c r="I316" s="86"/>
      <c r="J316" s="86"/>
      <c r="K316" s="86"/>
      <c r="L316" s="86"/>
    </row>
    <row r="317" spans="1:12" x14ac:dyDescent="0.25">
      <c r="A317" s="471">
        <v>3296</v>
      </c>
      <c r="B317" s="472"/>
      <c r="C317" s="473"/>
      <c r="D317" s="20" t="s">
        <v>83</v>
      </c>
      <c r="E317" s="200">
        <v>0</v>
      </c>
      <c r="F317" s="200">
        <v>0</v>
      </c>
      <c r="H317" s="200">
        <v>0</v>
      </c>
      <c r="I317" s="86"/>
      <c r="J317" s="86"/>
      <c r="K317" s="86"/>
      <c r="L317" s="86"/>
    </row>
    <row r="318" spans="1:12" x14ac:dyDescent="0.25">
      <c r="A318" s="471">
        <v>3299</v>
      </c>
      <c r="B318" s="472"/>
      <c r="C318" s="473"/>
      <c r="D318" s="20" t="s">
        <v>45</v>
      </c>
      <c r="E318" s="200">
        <v>1500</v>
      </c>
      <c r="F318" s="200">
        <v>1500</v>
      </c>
      <c r="H318" s="200">
        <v>87.87</v>
      </c>
      <c r="I318" s="86"/>
      <c r="J318" s="86"/>
      <c r="K318" s="86"/>
      <c r="L318" s="86"/>
    </row>
    <row r="319" spans="1:12" x14ac:dyDescent="0.25">
      <c r="A319" s="525">
        <v>381</v>
      </c>
      <c r="B319" s="526"/>
      <c r="C319" s="527"/>
      <c r="D319" s="218" t="s">
        <v>170</v>
      </c>
      <c r="E319" s="217">
        <f>E320</f>
        <v>245.73</v>
      </c>
      <c r="F319" s="217">
        <f>F320</f>
        <v>260.93</v>
      </c>
      <c r="H319" s="217">
        <f>H320</f>
        <v>260.93</v>
      </c>
      <c r="I319" s="86"/>
      <c r="J319" s="86"/>
      <c r="K319" s="86"/>
      <c r="L319" s="86"/>
    </row>
    <row r="320" spans="1:12" x14ac:dyDescent="0.25">
      <c r="A320" s="94"/>
      <c r="B320" s="95"/>
      <c r="C320" s="96">
        <v>3812</v>
      </c>
      <c r="D320" s="22" t="s">
        <v>171</v>
      </c>
      <c r="E320" s="200">
        <v>245.73</v>
      </c>
      <c r="F320" s="362">
        <v>260.93</v>
      </c>
      <c r="H320" s="371">
        <v>260.93</v>
      </c>
      <c r="I320" s="86"/>
      <c r="J320" s="86"/>
      <c r="K320" s="86"/>
      <c r="L320" s="86"/>
    </row>
    <row r="321" spans="1:12" x14ac:dyDescent="0.25">
      <c r="A321" s="94"/>
      <c r="B321" s="95"/>
      <c r="C321" s="96"/>
      <c r="D321" s="22"/>
      <c r="E321" s="200">
        <v>0</v>
      </c>
      <c r="F321" s="200">
        <v>0</v>
      </c>
      <c r="H321" s="200">
        <v>0</v>
      </c>
      <c r="I321" s="86"/>
      <c r="J321" s="86"/>
      <c r="K321" s="86"/>
      <c r="L321" s="86"/>
    </row>
    <row r="322" spans="1:12" x14ac:dyDescent="0.25">
      <c r="A322" s="495" t="s">
        <v>139</v>
      </c>
      <c r="B322" s="496"/>
      <c r="C322" s="497"/>
      <c r="D322" s="138" t="s">
        <v>133</v>
      </c>
      <c r="E322" s="201"/>
      <c r="F322" s="201"/>
      <c r="H322" s="201"/>
      <c r="I322" s="86"/>
      <c r="J322" s="86"/>
      <c r="K322" s="86"/>
      <c r="L322" s="86"/>
    </row>
    <row r="323" spans="1:12" x14ac:dyDescent="0.25">
      <c r="A323" s="359"/>
      <c r="B323" s="360"/>
      <c r="C323" s="99"/>
      <c r="D323" s="138"/>
      <c r="E323" s="202"/>
      <c r="F323" s="202"/>
      <c r="H323" s="202"/>
      <c r="I323" s="86"/>
      <c r="J323" s="86"/>
      <c r="K323" s="86"/>
      <c r="L323" s="86"/>
    </row>
    <row r="324" spans="1:12" x14ac:dyDescent="0.25">
      <c r="A324" s="56"/>
      <c r="B324" s="58">
        <v>3</v>
      </c>
      <c r="C324" s="57"/>
      <c r="D324" s="28" t="s">
        <v>13</v>
      </c>
      <c r="E324" s="222">
        <f t="shared" ref="E324:H324" si="130">E325</f>
        <v>0</v>
      </c>
      <c r="F324" s="222">
        <f t="shared" si="130"/>
        <v>979.8</v>
      </c>
      <c r="H324" s="222">
        <f t="shared" si="130"/>
        <v>980.55</v>
      </c>
      <c r="I324" s="86"/>
      <c r="J324" s="86"/>
      <c r="K324" s="86"/>
      <c r="L324" s="86"/>
    </row>
    <row r="325" spans="1:12" x14ac:dyDescent="0.25">
      <c r="A325" s="130"/>
      <c r="B325" s="131">
        <v>32</v>
      </c>
      <c r="C325" s="132"/>
      <c r="D325" s="133" t="s">
        <v>20</v>
      </c>
      <c r="E325" s="299">
        <f>E326</f>
        <v>0</v>
      </c>
      <c r="F325" s="299">
        <f>F326</f>
        <v>979.8</v>
      </c>
      <c r="H325" s="299">
        <f>H326</f>
        <v>980.55</v>
      </c>
      <c r="I325" s="86"/>
      <c r="J325" s="86"/>
      <c r="K325" s="86"/>
      <c r="L325" s="86"/>
    </row>
    <row r="326" spans="1:12" x14ac:dyDescent="0.25">
      <c r="A326" s="67"/>
      <c r="B326" s="68">
        <v>322</v>
      </c>
      <c r="C326" s="69"/>
      <c r="D326" s="63" t="s">
        <v>31</v>
      </c>
      <c r="E326" s="106">
        <f t="shared" ref="E326:F326" si="131">SUM(E327:E332)</f>
        <v>0</v>
      </c>
      <c r="F326" s="249">
        <f t="shared" si="131"/>
        <v>979.8</v>
      </c>
      <c r="H326" s="249">
        <f t="shared" ref="H326" si="132">SUM(H327:H332)</f>
        <v>980.55</v>
      </c>
      <c r="I326" s="86"/>
      <c r="J326" s="86"/>
      <c r="K326" s="86"/>
      <c r="L326" s="86"/>
    </row>
    <row r="327" spans="1:12" x14ac:dyDescent="0.25">
      <c r="A327" s="471">
        <v>3221</v>
      </c>
      <c r="B327" s="472"/>
      <c r="C327" s="473"/>
      <c r="D327" t="s">
        <v>140</v>
      </c>
      <c r="E327" s="201">
        <v>0</v>
      </c>
      <c r="F327" s="190">
        <v>329</v>
      </c>
      <c r="H327" s="190">
        <v>650.79999999999995</v>
      </c>
      <c r="I327" s="86"/>
      <c r="J327" s="86"/>
      <c r="K327" s="86"/>
      <c r="L327" s="86"/>
    </row>
    <row r="328" spans="1:12" x14ac:dyDescent="0.25">
      <c r="A328" s="471">
        <v>3222</v>
      </c>
      <c r="B328" s="472"/>
      <c r="C328" s="473"/>
      <c r="D328" s="9" t="s">
        <v>63</v>
      </c>
      <c r="E328" s="201">
        <v>0</v>
      </c>
      <c r="F328" s="190">
        <v>0</v>
      </c>
      <c r="H328" s="190">
        <v>0</v>
      </c>
      <c r="I328" s="86"/>
      <c r="J328" s="86"/>
      <c r="K328" s="86"/>
      <c r="L328" s="86"/>
    </row>
    <row r="329" spans="1:12" x14ac:dyDescent="0.25">
      <c r="A329" s="94"/>
      <c r="B329" s="95"/>
      <c r="C329" s="96">
        <v>3223</v>
      </c>
      <c r="D329" s="9" t="s">
        <v>169</v>
      </c>
      <c r="E329" s="201">
        <v>0</v>
      </c>
      <c r="F329" s="201">
        <v>0</v>
      </c>
      <c r="H329" s="201">
        <v>0</v>
      </c>
      <c r="I329" s="86"/>
      <c r="J329" s="86"/>
      <c r="K329" s="86"/>
      <c r="L329" s="86"/>
    </row>
    <row r="330" spans="1:12" x14ac:dyDescent="0.25">
      <c r="A330" s="471">
        <v>3224</v>
      </c>
      <c r="B330" s="472"/>
      <c r="C330" s="473"/>
      <c r="D330" s="9" t="s">
        <v>93</v>
      </c>
      <c r="E330" s="201">
        <v>0</v>
      </c>
      <c r="F330" s="201">
        <v>0</v>
      </c>
      <c r="H330" s="201">
        <v>0</v>
      </c>
      <c r="I330" s="86"/>
      <c r="J330" s="86"/>
      <c r="K330" s="86"/>
      <c r="L330" s="86"/>
    </row>
    <row r="331" spans="1:12" x14ac:dyDescent="0.25">
      <c r="A331" s="471">
        <v>3225</v>
      </c>
      <c r="B331" s="472"/>
      <c r="C331" s="473"/>
      <c r="D331" s="9" t="s">
        <v>34</v>
      </c>
      <c r="E331" s="201">
        <v>0</v>
      </c>
      <c r="F331" s="190">
        <v>650.79999999999995</v>
      </c>
      <c r="H331" s="190">
        <v>329.75</v>
      </c>
      <c r="I331" s="86"/>
      <c r="J331" s="86"/>
      <c r="K331" s="86"/>
      <c r="L331" s="86"/>
    </row>
    <row r="332" spans="1:12" x14ac:dyDescent="0.25">
      <c r="A332" s="471">
        <v>3227</v>
      </c>
      <c r="B332" s="472"/>
      <c r="C332" s="473"/>
      <c r="D332" s="22" t="s">
        <v>80</v>
      </c>
      <c r="E332" s="201">
        <v>0</v>
      </c>
      <c r="F332" s="201">
        <v>0</v>
      </c>
      <c r="H332" s="201">
        <v>0</v>
      </c>
      <c r="I332" s="86"/>
      <c r="J332" s="86"/>
      <c r="K332" s="86"/>
      <c r="L332" s="86"/>
    </row>
    <row r="333" spans="1:12" x14ac:dyDescent="0.25">
      <c r="A333" s="56"/>
      <c r="B333" s="58">
        <v>4</v>
      </c>
      <c r="C333" s="57"/>
      <c r="D333" s="226" t="s">
        <v>15</v>
      </c>
      <c r="E333" s="110">
        <f t="shared" ref="E333:H335" si="133">E334</f>
        <v>0</v>
      </c>
      <c r="F333" s="222">
        <f t="shared" si="133"/>
        <v>2220.1999999999998</v>
      </c>
      <c r="H333" s="222">
        <f t="shared" si="133"/>
        <v>2510</v>
      </c>
    </row>
    <row r="334" spans="1:12" x14ac:dyDescent="0.25">
      <c r="A334" s="32"/>
      <c r="B334" s="65">
        <v>45</v>
      </c>
      <c r="C334" s="34"/>
      <c r="D334" s="264" t="s">
        <v>76</v>
      </c>
      <c r="E334" s="113">
        <f t="shared" si="133"/>
        <v>0</v>
      </c>
      <c r="F334" s="223">
        <f t="shared" si="133"/>
        <v>2220.1999999999998</v>
      </c>
      <c r="H334" s="223">
        <f t="shared" si="133"/>
        <v>2510</v>
      </c>
    </row>
    <row r="335" spans="1:12" x14ac:dyDescent="0.25">
      <c r="A335" s="67"/>
      <c r="B335" s="75">
        <v>451</v>
      </c>
      <c r="C335" s="69"/>
      <c r="D335" s="265" t="s">
        <v>77</v>
      </c>
      <c r="E335" s="106">
        <f t="shared" si="133"/>
        <v>0</v>
      </c>
      <c r="F335" s="249">
        <f t="shared" si="133"/>
        <v>2220.1999999999998</v>
      </c>
      <c r="H335" s="249">
        <f t="shared" si="133"/>
        <v>2510</v>
      </c>
    </row>
    <row r="336" spans="1:12" x14ac:dyDescent="0.25">
      <c r="A336" s="471">
        <v>4511</v>
      </c>
      <c r="B336" s="472"/>
      <c r="C336" s="473"/>
      <c r="D336" s="20" t="s">
        <v>77</v>
      </c>
      <c r="E336" s="201">
        <v>0</v>
      </c>
      <c r="F336" s="190">
        <v>2220.1999999999998</v>
      </c>
      <c r="H336" s="372">
        <v>2510</v>
      </c>
    </row>
    <row r="337" spans="1:8" x14ac:dyDescent="0.25">
      <c r="A337" s="103" t="s">
        <v>134</v>
      </c>
      <c r="B337" s="104"/>
      <c r="C337" s="105"/>
      <c r="D337" s="101" t="s">
        <v>135</v>
      </c>
      <c r="E337" s="201"/>
      <c r="F337" s="201"/>
      <c r="H337" s="201"/>
    </row>
    <row r="338" spans="1:8" x14ac:dyDescent="0.25">
      <c r="A338" s="59"/>
      <c r="B338" s="60">
        <v>3</v>
      </c>
      <c r="C338" s="61"/>
      <c r="D338" s="28" t="s">
        <v>13</v>
      </c>
      <c r="E338" s="110">
        <f>E339</f>
        <v>900</v>
      </c>
      <c r="F338" s="222">
        <f>F339</f>
        <v>900</v>
      </c>
      <c r="H338" s="222">
        <f>H339</f>
        <v>665.24</v>
      </c>
    </row>
    <row r="339" spans="1:8" x14ac:dyDescent="0.25">
      <c r="A339" s="41"/>
      <c r="B339" s="33">
        <v>32</v>
      </c>
      <c r="C339" s="42"/>
      <c r="D339" s="43" t="s">
        <v>20</v>
      </c>
      <c r="E339" s="113">
        <f>E340+E343+E350+E360</f>
        <v>900</v>
      </c>
      <c r="F339" s="223">
        <f>F340+F343+F350+F360</f>
        <v>900</v>
      </c>
      <c r="H339" s="223">
        <f>H340+H343+H350+H360</f>
        <v>665.24</v>
      </c>
    </row>
    <row r="340" spans="1:8" x14ac:dyDescent="0.25">
      <c r="A340" s="74"/>
      <c r="B340" s="68">
        <v>321</v>
      </c>
      <c r="C340" s="71"/>
      <c r="D340" s="63" t="s">
        <v>27</v>
      </c>
      <c r="E340" s="106">
        <f t="shared" ref="E340:F340" si="134">E341+E342</f>
        <v>0</v>
      </c>
      <c r="F340" s="249">
        <f t="shared" si="134"/>
        <v>0</v>
      </c>
      <c r="H340" s="249">
        <f t="shared" ref="H340" si="135">H341+H342</f>
        <v>0</v>
      </c>
    </row>
    <row r="341" spans="1:8" x14ac:dyDescent="0.25">
      <c r="A341" s="471">
        <v>3212</v>
      </c>
      <c r="B341" s="472"/>
      <c r="C341" s="473"/>
      <c r="D341" s="20" t="s">
        <v>28</v>
      </c>
      <c r="E341" s="202">
        <v>0</v>
      </c>
      <c r="F341" s="202">
        <v>0</v>
      </c>
      <c r="H341" s="202">
        <v>0</v>
      </c>
    </row>
    <row r="342" spans="1:8" x14ac:dyDescent="0.25">
      <c r="A342" s="471">
        <v>3213</v>
      </c>
      <c r="B342" s="472"/>
      <c r="C342" s="473"/>
      <c r="D342" s="20" t="s">
        <v>29</v>
      </c>
      <c r="E342" s="202">
        <v>0</v>
      </c>
      <c r="F342" s="202">
        <v>0</v>
      </c>
      <c r="H342" s="202">
        <v>0</v>
      </c>
    </row>
    <row r="343" spans="1:8" x14ac:dyDescent="0.25">
      <c r="A343" s="67"/>
      <c r="B343" s="68">
        <v>322</v>
      </c>
      <c r="C343" s="69"/>
      <c r="D343" s="63" t="s">
        <v>31</v>
      </c>
      <c r="E343" s="106">
        <f t="shared" ref="E343:F343" si="136">SUM(E344:E349)</f>
        <v>0</v>
      </c>
      <c r="F343" s="249">
        <f t="shared" si="136"/>
        <v>0</v>
      </c>
      <c r="H343" s="249">
        <f t="shared" ref="H343" si="137">SUM(H344:H349)</f>
        <v>87.88</v>
      </c>
    </row>
    <row r="344" spans="1:8" x14ac:dyDescent="0.25">
      <c r="A344" s="471">
        <v>3221</v>
      </c>
      <c r="B344" s="472"/>
      <c r="C344" s="473"/>
      <c r="D344" t="s">
        <v>140</v>
      </c>
      <c r="E344" s="201">
        <v>0</v>
      </c>
      <c r="F344" s="190">
        <v>0</v>
      </c>
      <c r="H344" s="190">
        <v>87.88</v>
      </c>
    </row>
    <row r="345" spans="1:8" x14ac:dyDescent="0.25">
      <c r="A345" s="471">
        <v>3222</v>
      </c>
      <c r="B345" s="472"/>
      <c r="C345" s="473"/>
      <c r="D345" s="9" t="s">
        <v>63</v>
      </c>
      <c r="E345" s="201">
        <v>0</v>
      </c>
      <c r="F345" s="190">
        <v>0</v>
      </c>
      <c r="H345" s="190">
        <v>0</v>
      </c>
    </row>
    <row r="346" spans="1:8" x14ac:dyDescent="0.25">
      <c r="A346" s="94"/>
      <c r="B346" s="95"/>
      <c r="C346" s="96">
        <v>3223</v>
      </c>
      <c r="D346" s="9" t="s">
        <v>169</v>
      </c>
      <c r="E346" s="201">
        <v>0</v>
      </c>
      <c r="F346" s="190">
        <v>0</v>
      </c>
      <c r="H346" s="190">
        <v>0</v>
      </c>
    </row>
    <row r="347" spans="1:8" x14ac:dyDescent="0.25">
      <c r="A347" s="471">
        <v>3224</v>
      </c>
      <c r="B347" s="472"/>
      <c r="C347" s="473"/>
      <c r="D347" s="9" t="s">
        <v>93</v>
      </c>
      <c r="E347" s="201">
        <v>0</v>
      </c>
      <c r="F347" s="190">
        <v>0</v>
      </c>
      <c r="H347" s="190">
        <v>0</v>
      </c>
    </row>
    <row r="348" spans="1:8" x14ac:dyDescent="0.25">
      <c r="A348" s="471">
        <v>3225</v>
      </c>
      <c r="B348" s="472"/>
      <c r="C348" s="473"/>
      <c r="D348" s="9" t="s">
        <v>34</v>
      </c>
      <c r="E348" s="201">
        <v>0</v>
      </c>
      <c r="F348" s="190">
        <v>0</v>
      </c>
      <c r="H348" s="190">
        <v>0</v>
      </c>
    </row>
    <row r="349" spans="1:8" x14ac:dyDescent="0.25">
      <c r="A349" s="471">
        <v>3227</v>
      </c>
      <c r="B349" s="472"/>
      <c r="C349" s="473"/>
      <c r="D349" s="22" t="s">
        <v>80</v>
      </c>
      <c r="E349" s="201">
        <v>0</v>
      </c>
      <c r="F349" s="201">
        <v>0</v>
      </c>
      <c r="H349" s="201">
        <v>0</v>
      </c>
    </row>
    <row r="350" spans="1:8" x14ac:dyDescent="0.25">
      <c r="A350" s="67"/>
      <c r="B350" s="68">
        <v>323</v>
      </c>
      <c r="C350" s="69"/>
      <c r="D350" s="63" t="s">
        <v>36</v>
      </c>
      <c r="E350" s="136">
        <f>E351+E352+E353+E354+E355+E356+E357+E358+E359</f>
        <v>400</v>
      </c>
      <c r="F350" s="282">
        <f>F351+F352+F353+F354+F355+F356+F357+F358+F359</f>
        <v>400</v>
      </c>
      <c r="H350" s="282">
        <f>H351+H352+H353+H354+H355+H356+H357+H358+H359</f>
        <v>389.86</v>
      </c>
    </row>
    <row r="351" spans="1:8" x14ac:dyDescent="0.25">
      <c r="A351" s="471">
        <v>3231</v>
      </c>
      <c r="B351" s="472"/>
      <c r="C351" s="473"/>
      <c r="D351" s="20" t="s">
        <v>37</v>
      </c>
      <c r="E351" s="201">
        <v>0</v>
      </c>
      <c r="F351" s="201">
        <v>0</v>
      </c>
      <c r="H351" s="201">
        <v>389.86</v>
      </c>
    </row>
    <row r="352" spans="1:8" x14ac:dyDescent="0.25">
      <c r="A352" s="471">
        <v>3232</v>
      </c>
      <c r="B352" s="472"/>
      <c r="C352" s="473"/>
      <c r="D352" s="20" t="s">
        <v>57</v>
      </c>
      <c r="E352" s="201">
        <v>0</v>
      </c>
      <c r="F352" s="201">
        <v>0</v>
      </c>
      <c r="H352" s="201">
        <v>0</v>
      </c>
    </row>
    <row r="353" spans="1:8" x14ac:dyDescent="0.25">
      <c r="A353" s="471">
        <v>3233</v>
      </c>
      <c r="B353" s="472"/>
      <c r="C353" s="473"/>
      <c r="D353" s="20" t="s">
        <v>38</v>
      </c>
      <c r="E353" s="201">
        <v>0</v>
      </c>
      <c r="F353" s="201">
        <v>0</v>
      </c>
      <c r="H353" s="201">
        <v>0</v>
      </c>
    </row>
    <row r="354" spans="1:8" x14ac:dyDescent="0.25">
      <c r="A354" s="471">
        <v>3234</v>
      </c>
      <c r="B354" s="472"/>
      <c r="C354" s="473"/>
      <c r="D354" s="20" t="s">
        <v>39</v>
      </c>
      <c r="E354" s="201">
        <v>0</v>
      </c>
      <c r="F354" s="201">
        <v>0</v>
      </c>
      <c r="H354" s="201">
        <v>0</v>
      </c>
    </row>
    <row r="355" spans="1:8" x14ac:dyDescent="0.25">
      <c r="A355" s="471">
        <v>3235</v>
      </c>
      <c r="B355" s="472"/>
      <c r="C355" s="473"/>
      <c r="D355" s="20" t="s">
        <v>40</v>
      </c>
      <c r="E355" s="201">
        <v>0</v>
      </c>
      <c r="F355" s="201">
        <v>0</v>
      </c>
      <c r="H355" s="201">
        <v>0</v>
      </c>
    </row>
    <row r="356" spans="1:8" x14ac:dyDescent="0.25">
      <c r="A356" s="471">
        <v>3236</v>
      </c>
      <c r="B356" s="472"/>
      <c r="C356" s="473"/>
      <c r="D356" s="20" t="s">
        <v>41</v>
      </c>
      <c r="E356" s="201">
        <v>0</v>
      </c>
      <c r="F356" s="201">
        <v>0</v>
      </c>
      <c r="H356" s="201">
        <v>0</v>
      </c>
    </row>
    <row r="357" spans="1:8" x14ac:dyDescent="0.25">
      <c r="A357" s="471">
        <v>3237</v>
      </c>
      <c r="B357" s="472"/>
      <c r="C357" s="473"/>
      <c r="D357" s="20" t="s">
        <v>42</v>
      </c>
      <c r="E357" s="201">
        <v>0</v>
      </c>
      <c r="F357" s="201">
        <v>0</v>
      </c>
      <c r="H357" s="201">
        <v>0</v>
      </c>
    </row>
    <row r="358" spans="1:8" x14ac:dyDescent="0.25">
      <c r="A358" s="471">
        <v>3238</v>
      </c>
      <c r="B358" s="472"/>
      <c r="C358" s="473"/>
      <c r="D358" s="20" t="s">
        <v>43</v>
      </c>
      <c r="E358" s="201">
        <v>0</v>
      </c>
      <c r="F358" s="201">
        <v>0</v>
      </c>
      <c r="H358" s="201">
        <v>0</v>
      </c>
    </row>
    <row r="359" spans="1:8" x14ac:dyDescent="0.25">
      <c r="A359" s="471">
        <v>3239</v>
      </c>
      <c r="B359" s="472"/>
      <c r="C359" s="473"/>
      <c r="D359" s="20" t="s">
        <v>44</v>
      </c>
      <c r="E359" s="201">
        <v>400</v>
      </c>
      <c r="F359" s="201">
        <v>400</v>
      </c>
      <c r="H359" s="201"/>
    </row>
    <row r="360" spans="1:8" x14ac:dyDescent="0.25">
      <c r="A360" s="67"/>
      <c r="B360" s="68">
        <v>329</v>
      </c>
      <c r="C360" s="71"/>
      <c r="D360" s="70" t="s">
        <v>45</v>
      </c>
      <c r="E360" s="136">
        <f>E361</f>
        <v>500</v>
      </c>
      <c r="F360" s="136">
        <f t="shared" ref="F360:H360" si="138">F361</f>
        <v>500</v>
      </c>
      <c r="H360" s="136">
        <f t="shared" si="138"/>
        <v>187.5</v>
      </c>
    </row>
    <row r="361" spans="1:8" x14ac:dyDescent="0.25">
      <c r="A361" s="17"/>
      <c r="B361" s="95">
        <v>3299</v>
      </c>
      <c r="C361" s="19"/>
      <c r="D361" s="22" t="s">
        <v>45</v>
      </c>
      <c r="E361" s="201">
        <v>500</v>
      </c>
      <c r="F361" s="201">
        <v>500</v>
      </c>
      <c r="H361" s="201">
        <v>187.5</v>
      </c>
    </row>
    <row r="362" spans="1:8" x14ac:dyDescent="0.25">
      <c r="A362" s="177" t="s">
        <v>53</v>
      </c>
      <c r="B362" s="178"/>
      <c r="C362" s="179"/>
      <c r="D362" s="180" t="s">
        <v>87</v>
      </c>
      <c r="E362" s="186">
        <f t="shared" ref="E362:F362" si="139">E364</f>
        <v>523071.67</v>
      </c>
      <c r="F362" s="300">
        <f t="shared" si="139"/>
        <v>643080.01</v>
      </c>
      <c r="H362" s="300">
        <f t="shared" ref="H362" si="140">H364</f>
        <v>613505.11</v>
      </c>
    </row>
    <row r="363" spans="1:8" x14ac:dyDescent="0.25">
      <c r="A363" s="495" t="s">
        <v>132</v>
      </c>
      <c r="B363" s="496"/>
      <c r="C363" s="497"/>
      <c r="D363" s="99" t="s">
        <v>131</v>
      </c>
      <c r="E363" s="201"/>
      <c r="F363" s="201"/>
      <c r="H363" s="201"/>
    </row>
    <row r="364" spans="1:8" x14ac:dyDescent="0.25">
      <c r="A364" s="56"/>
      <c r="B364" s="60">
        <v>3</v>
      </c>
      <c r="C364" s="61"/>
      <c r="D364" s="62" t="s">
        <v>13</v>
      </c>
      <c r="E364" s="110">
        <f t="shared" ref="E364:F364" si="141">E365+E373</f>
        <v>523071.67</v>
      </c>
      <c r="F364" s="222">
        <f t="shared" si="141"/>
        <v>643080.01</v>
      </c>
      <c r="H364" s="222">
        <f t="shared" ref="H364" si="142">H365+H373</f>
        <v>613505.11</v>
      </c>
    </row>
    <row r="365" spans="1:8" x14ac:dyDescent="0.25">
      <c r="A365" s="32"/>
      <c r="B365" s="33">
        <v>31</v>
      </c>
      <c r="C365" s="42"/>
      <c r="D365" s="66" t="s">
        <v>14</v>
      </c>
      <c r="E365" s="113">
        <f t="shared" ref="E365:F365" si="143">E366+E368+E370</f>
        <v>504953.49</v>
      </c>
      <c r="F365" s="223">
        <f t="shared" si="143"/>
        <v>624625.82999999996</v>
      </c>
      <c r="H365" s="223">
        <f t="shared" ref="H365" si="144">H366+H368+H370</f>
        <v>597570.87</v>
      </c>
    </row>
    <row r="366" spans="1:8" x14ac:dyDescent="0.25">
      <c r="A366" s="67"/>
      <c r="B366" s="68">
        <v>311</v>
      </c>
      <c r="C366" s="71"/>
      <c r="D366" s="70" t="s">
        <v>88</v>
      </c>
      <c r="E366" s="106">
        <f t="shared" ref="E366:H366" si="145">E367</f>
        <v>413205.85</v>
      </c>
      <c r="F366" s="249">
        <f t="shared" si="145"/>
        <v>517384.92</v>
      </c>
      <c r="H366" s="249">
        <f t="shared" si="145"/>
        <v>495021.02</v>
      </c>
    </row>
    <row r="367" spans="1:8" x14ac:dyDescent="0.25">
      <c r="A367" s="471">
        <v>3111</v>
      </c>
      <c r="B367" s="472"/>
      <c r="C367" s="473"/>
      <c r="D367" s="22" t="s">
        <v>64</v>
      </c>
      <c r="E367" s="201">
        <v>413205.85</v>
      </c>
      <c r="F367" s="361">
        <v>517384.92</v>
      </c>
      <c r="H367" s="190">
        <v>495021.02</v>
      </c>
    </row>
    <row r="368" spans="1:8" x14ac:dyDescent="0.25">
      <c r="A368" s="67"/>
      <c r="B368" s="68">
        <v>312</v>
      </c>
      <c r="C368" s="71"/>
      <c r="D368" s="70" t="s">
        <v>65</v>
      </c>
      <c r="E368" s="106">
        <f t="shared" ref="E368:H368" si="146">E369</f>
        <v>23568.63</v>
      </c>
      <c r="F368" s="249">
        <f t="shared" si="146"/>
        <v>23568.63</v>
      </c>
      <c r="H368" s="249">
        <f t="shared" si="146"/>
        <v>20639.580000000002</v>
      </c>
    </row>
    <row r="369" spans="1:8" x14ac:dyDescent="0.25">
      <c r="A369" s="471">
        <v>3121</v>
      </c>
      <c r="B369" s="472"/>
      <c r="C369" s="473"/>
      <c r="D369" s="22" t="s">
        <v>65</v>
      </c>
      <c r="E369" s="201">
        <v>23568.63</v>
      </c>
      <c r="F369" s="201">
        <v>23568.63</v>
      </c>
      <c r="H369" s="201">
        <v>20639.580000000002</v>
      </c>
    </row>
    <row r="370" spans="1:8" x14ac:dyDescent="0.25">
      <c r="A370" s="67"/>
      <c r="B370" s="68">
        <v>313</v>
      </c>
      <c r="C370" s="71"/>
      <c r="D370" s="70" t="s">
        <v>66</v>
      </c>
      <c r="E370" s="106">
        <f t="shared" ref="E370:F370" si="147">E371+E372</f>
        <v>68179.009999999995</v>
      </c>
      <c r="F370" s="249">
        <f t="shared" si="147"/>
        <v>83672.28</v>
      </c>
      <c r="H370" s="249">
        <f t="shared" ref="H370" si="148">H371+H372</f>
        <v>81910.27</v>
      </c>
    </row>
    <row r="371" spans="1:8" x14ac:dyDescent="0.25">
      <c r="A371" s="471">
        <v>3132</v>
      </c>
      <c r="B371" s="472"/>
      <c r="C371" s="473"/>
      <c r="D371" s="22" t="s">
        <v>89</v>
      </c>
      <c r="E371" s="201">
        <v>68179.009999999995</v>
      </c>
      <c r="F371" s="361">
        <v>83672.28</v>
      </c>
      <c r="H371" s="190">
        <v>81910.27</v>
      </c>
    </row>
    <row r="372" spans="1:8" ht="26.25" x14ac:dyDescent="0.25">
      <c r="A372" s="471">
        <v>3133</v>
      </c>
      <c r="B372" s="472"/>
      <c r="C372" s="473"/>
      <c r="D372" s="22" t="s">
        <v>90</v>
      </c>
      <c r="E372" s="201">
        <v>0</v>
      </c>
      <c r="F372" s="201"/>
      <c r="H372" s="201"/>
    </row>
    <row r="373" spans="1:8" x14ac:dyDescent="0.25">
      <c r="A373" s="32"/>
      <c r="B373" s="33">
        <v>32</v>
      </c>
      <c r="C373" s="42"/>
      <c r="D373" s="66" t="s">
        <v>20</v>
      </c>
      <c r="E373" s="113">
        <f t="shared" ref="E373:F373" si="149">E374+E376</f>
        <v>18118.18</v>
      </c>
      <c r="F373" s="223">
        <f t="shared" si="149"/>
        <v>18454.18</v>
      </c>
      <c r="H373" s="223">
        <f t="shared" ref="H373" si="150">H374+H376</f>
        <v>15934.24</v>
      </c>
    </row>
    <row r="374" spans="1:8" x14ac:dyDescent="0.25">
      <c r="A374" s="67"/>
      <c r="B374" s="68">
        <v>321</v>
      </c>
      <c r="C374" s="71"/>
      <c r="D374" s="70" t="s">
        <v>27</v>
      </c>
      <c r="E374" s="106">
        <f t="shared" ref="E374:H374" si="151">E375</f>
        <v>16438.18</v>
      </c>
      <c r="F374" s="249">
        <f t="shared" si="151"/>
        <v>16438.18</v>
      </c>
      <c r="H374" s="249">
        <f t="shared" si="151"/>
        <v>13946.24</v>
      </c>
    </row>
    <row r="375" spans="1:8" x14ac:dyDescent="0.25">
      <c r="A375" s="471">
        <v>3212</v>
      </c>
      <c r="B375" s="472"/>
      <c r="C375" s="473"/>
      <c r="D375" s="22" t="s">
        <v>114</v>
      </c>
      <c r="E375" s="201">
        <v>16438.18</v>
      </c>
      <c r="F375" s="201">
        <v>16438.18</v>
      </c>
      <c r="H375" s="201">
        <v>13946.24</v>
      </c>
    </row>
    <row r="376" spans="1:8" x14ac:dyDescent="0.25">
      <c r="A376" s="67"/>
      <c r="B376" s="68">
        <v>329</v>
      </c>
      <c r="C376" s="71"/>
      <c r="D376" s="70" t="s">
        <v>45</v>
      </c>
      <c r="E376" s="106">
        <f t="shared" ref="E376:H376" si="152">E377</f>
        <v>1680</v>
      </c>
      <c r="F376" s="249">
        <f t="shared" si="152"/>
        <v>2016</v>
      </c>
      <c r="H376" s="249">
        <f t="shared" si="152"/>
        <v>1988</v>
      </c>
    </row>
    <row r="377" spans="1:8" x14ac:dyDescent="0.25">
      <c r="A377" s="471">
        <v>3295</v>
      </c>
      <c r="B377" s="472"/>
      <c r="C377" s="473"/>
      <c r="D377" s="22" t="s">
        <v>91</v>
      </c>
      <c r="E377" s="201">
        <v>1680</v>
      </c>
      <c r="F377" s="361">
        <v>2016</v>
      </c>
      <c r="H377" s="190">
        <v>1988</v>
      </c>
    </row>
    <row r="378" spans="1:8" x14ac:dyDescent="0.25">
      <c r="A378" s="495" t="s">
        <v>129</v>
      </c>
      <c r="B378" s="496"/>
      <c r="C378" s="497"/>
      <c r="D378" s="99" t="s">
        <v>128</v>
      </c>
      <c r="E378" s="201"/>
      <c r="F378" s="201"/>
      <c r="H378" s="201"/>
    </row>
    <row r="379" spans="1:8" x14ac:dyDescent="0.25">
      <c r="A379" s="56"/>
      <c r="B379" s="60">
        <v>3</v>
      </c>
      <c r="C379" s="61"/>
      <c r="D379" s="62" t="s">
        <v>13</v>
      </c>
      <c r="E379" s="115">
        <f t="shared" ref="E379:H381" si="153">E380</f>
        <v>0</v>
      </c>
      <c r="F379" s="280">
        <f t="shared" si="153"/>
        <v>0</v>
      </c>
      <c r="H379" s="280">
        <f t="shared" si="153"/>
        <v>0</v>
      </c>
    </row>
    <row r="380" spans="1:8" x14ac:dyDescent="0.25">
      <c r="A380" s="32"/>
      <c r="B380" s="33">
        <v>32</v>
      </c>
      <c r="C380" s="42"/>
      <c r="D380" s="140" t="s">
        <v>20</v>
      </c>
      <c r="E380" s="141">
        <f t="shared" si="153"/>
        <v>0</v>
      </c>
      <c r="F380" s="301">
        <f t="shared" si="153"/>
        <v>0</v>
      </c>
      <c r="H380" s="301">
        <f t="shared" si="153"/>
        <v>0</v>
      </c>
    </row>
    <row r="381" spans="1:8" x14ac:dyDescent="0.25">
      <c r="A381" s="139">
        <v>323</v>
      </c>
      <c r="B381" s="475"/>
      <c r="C381" s="475"/>
      <c r="D381" s="63" t="s">
        <v>36</v>
      </c>
      <c r="E381" s="313">
        <f t="shared" si="153"/>
        <v>0</v>
      </c>
      <c r="F381" s="313">
        <f t="shared" si="153"/>
        <v>0</v>
      </c>
      <c r="H381" s="313">
        <f t="shared" si="153"/>
        <v>0</v>
      </c>
    </row>
    <row r="382" spans="1:8" x14ac:dyDescent="0.25">
      <c r="A382" s="17"/>
      <c r="B382" s="472">
        <v>3234</v>
      </c>
      <c r="C382" s="473"/>
      <c r="D382" s="20" t="s">
        <v>39</v>
      </c>
      <c r="E382" s="200">
        <v>0</v>
      </c>
      <c r="F382" s="200">
        <v>0</v>
      </c>
      <c r="H382" s="200">
        <v>0</v>
      </c>
    </row>
    <row r="383" spans="1:8" x14ac:dyDescent="0.25">
      <c r="A383" s="50" t="s">
        <v>161</v>
      </c>
      <c r="B383" s="51"/>
      <c r="C383" s="52"/>
      <c r="D383" s="53" t="s">
        <v>92</v>
      </c>
      <c r="E383" s="117">
        <f>E386</f>
        <v>18869.36</v>
      </c>
      <c r="F383" s="292">
        <f>F386</f>
        <v>18869.36</v>
      </c>
      <c r="H383" s="292">
        <f>H386</f>
        <v>23339.65</v>
      </c>
    </row>
    <row r="384" spans="1:8" x14ac:dyDescent="0.25">
      <c r="A384" s="495" t="s">
        <v>136</v>
      </c>
      <c r="B384" s="496"/>
      <c r="C384" s="497"/>
      <c r="D384" s="134" t="s">
        <v>131</v>
      </c>
      <c r="E384" s="201"/>
      <c r="F384" s="201"/>
      <c r="H384" s="201"/>
    </row>
    <row r="385" spans="1:8" x14ac:dyDescent="0.25">
      <c r="A385" s="59"/>
      <c r="B385" s="60">
        <v>3</v>
      </c>
      <c r="C385" s="61"/>
      <c r="D385" s="28" t="s">
        <v>13</v>
      </c>
      <c r="E385" s="110">
        <f t="shared" ref="E385:H385" si="154">E386</f>
        <v>18869.36</v>
      </c>
      <c r="F385" s="222">
        <f t="shared" si="154"/>
        <v>18869.36</v>
      </c>
      <c r="H385" s="222">
        <f t="shared" si="154"/>
        <v>23339.65</v>
      </c>
    </row>
    <row r="386" spans="1:8" x14ac:dyDescent="0.25">
      <c r="A386" s="41"/>
      <c r="B386" s="33">
        <v>32</v>
      </c>
      <c r="C386" s="42"/>
      <c r="D386" s="43" t="s">
        <v>20</v>
      </c>
      <c r="E386" s="113">
        <f t="shared" ref="E386:F386" si="155">E387+E390</f>
        <v>18869.36</v>
      </c>
      <c r="F386" s="223">
        <f t="shared" si="155"/>
        <v>18869.36</v>
      </c>
      <c r="H386" s="223">
        <f t="shared" ref="H386" si="156">H387+H390</f>
        <v>23339.65</v>
      </c>
    </row>
    <row r="387" spans="1:8" x14ac:dyDescent="0.25">
      <c r="A387" s="74"/>
      <c r="B387" s="68">
        <v>321</v>
      </c>
      <c r="C387" s="71"/>
      <c r="D387" s="63" t="s">
        <v>27</v>
      </c>
      <c r="E387" s="106">
        <f t="shared" ref="E387:F387" si="157">E388+E389</f>
        <v>0</v>
      </c>
      <c r="F387" s="249">
        <f t="shared" si="157"/>
        <v>0</v>
      </c>
      <c r="H387" s="249">
        <f t="shared" ref="H387" si="158">H388+H389</f>
        <v>0</v>
      </c>
    </row>
    <row r="388" spans="1:8" x14ac:dyDescent="0.25">
      <c r="A388" s="471">
        <v>3212</v>
      </c>
      <c r="B388" s="472"/>
      <c r="C388" s="473"/>
      <c r="D388" s="20" t="s">
        <v>28</v>
      </c>
      <c r="E388" s="201">
        <v>0</v>
      </c>
      <c r="F388" s="201"/>
      <c r="H388" s="201"/>
    </row>
    <row r="389" spans="1:8" x14ac:dyDescent="0.25">
      <c r="A389" s="471">
        <v>3213</v>
      </c>
      <c r="B389" s="472"/>
      <c r="C389" s="473"/>
      <c r="D389" s="20" t="s">
        <v>29</v>
      </c>
      <c r="E389" s="201">
        <v>0</v>
      </c>
      <c r="F389" s="201"/>
      <c r="H389" s="201"/>
    </row>
    <row r="390" spans="1:8" x14ac:dyDescent="0.25">
      <c r="A390" s="67"/>
      <c r="B390" s="68">
        <v>322</v>
      </c>
      <c r="C390" s="69"/>
      <c r="D390" s="63" t="s">
        <v>31</v>
      </c>
      <c r="E390" s="106">
        <f t="shared" ref="E390:H390" si="159">E391</f>
        <v>18869.36</v>
      </c>
      <c r="F390" s="249">
        <f t="shared" si="159"/>
        <v>18869.36</v>
      </c>
      <c r="H390" s="249">
        <f t="shared" si="159"/>
        <v>23339.65</v>
      </c>
    </row>
    <row r="391" spans="1:8" x14ac:dyDescent="0.25">
      <c r="A391" s="471">
        <v>3222</v>
      </c>
      <c r="B391" s="472"/>
      <c r="C391" s="473"/>
      <c r="D391" s="9" t="s">
        <v>63</v>
      </c>
      <c r="E391" s="114">
        <v>18869.36</v>
      </c>
      <c r="F391" s="201">
        <v>18869.36</v>
      </c>
      <c r="H391" s="201">
        <v>23339.65</v>
      </c>
    </row>
    <row r="392" spans="1:8" x14ac:dyDescent="0.25">
      <c r="A392" s="498" t="s">
        <v>158</v>
      </c>
      <c r="B392" s="499"/>
      <c r="C392" s="500"/>
      <c r="D392" s="180" t="s">
        <v>157</v>
      </c>
      <c r="E392" s="187">
        <f>E394</f>
        <v>530.89</v>
      </c>
      <c r="F392" s="250">
        <f>F394</f>
        <v>530.89</v>
      </c>
      <c r="H392" s="250">
        <f>H394</f>
        <v>0</v>
      </c>
    </row>
    <row r="393" spans="1:8" x14ac:dyDescent="0.25">
      <c r="A393" s="501" t="s">
        <v>159</v>
      </c>
      <c r="B393" s="502"/>
      <c r="C393" s="503"/>
      <c r="D393" s="161" t="s">
        <v>131</v>
      </c>
      <c r="E393" s="202"/>
      <c r="F393" s="202"/>
      <c r="H393" s="202"/>
    </row>
    <row r="394" spans="1:8" x14ac:dyDescent="0.25">
      <c r="A394" s="94"/>
      <c r="B394" s="60">
        <v>3</v>
      </c>
      <c r="C394" s="61"/>
      <c r="D394" s="28" t="s">
        <v>13</v>
      </c>
      <c r="E394" s="110">
        <v>530.89</v>
      </c>
      <c r="F394" s="222">
        <v>530.89</v>
      </c>
      <c r="H394" s="222">
        <v>0</v>
      </c>
    </row>
    <row r="395" spans="1:8" x14ac:dyDescent="0.25">
      <c r="A395" s="41"/>
      <c r="B395" s="33">
        <v>32</v>
      </c>
      <c r="C395" s="42"/>
      <c r="D395" s="43" t="s">
        <v>20</v>
      </c>
      <c r="E395" s="113">
        <v>530.89</v>
      </c>
      <c r="F395" s="223">
        <v>530.89</v>
      </c>
      <c r="H395" s="223">
        <v>0</v>
      </c>
    </row>
    <row r="396" spans="1:8" x14ac:dyDescent="0.25">
      <c r="A396" s="67"/>
      <c r="B396" s="68">
        <v>329</v>
      </c>
      <c r="C396" s="71"/>
      <c r="D396" s="70" t="s">
        <v>45</v>
      </c>
      <c r="E396" s="106">
        <v>530.89</v>
      </c>
      <c r="F396" s="249">
        <v>530.89</v>
      </c>
      <c r="H396" s="249">
        <v>0</v>
      </c>
    </row>
    <row r="397" spans="1:8" x14ac:dyDescent="0.25">
      <c r="A397" s="17"/>
      <c r="B397" s="95">
        <v>3299</v>
      </c>
      <c r="C397" s="19"/>
      <c r="D397" s="22" t="s">
        <v>45</v>
      </c>
      <c r="E397" s="107">
        <v>530.89</v>
      </c>
      <c r="F397" s="202">
        <v>530.89</v>
      </c>
      <c r="H397" s="202">
        <v>0</v>
      </c>
    </row>
    <row r="398" spans="1:8" x14ac:dyDescent="0.25">
      <c r="A398" s="177" t="s">
        <v>95</v>
      </c>
      <c r="B398" s="188"/>
      <c r="C398" s="179"/>
      <c r="D398" s="189" t="s">
        <v>96</v>
      </c>
      <c r="E398" s="187">
        <f>E400+E420</f>
        <v>21585.06</v>
      </c>
      <c r="F398" s="250">
        <f>F400+F420</f>
        <v>28382.639999999999</v>
      </c>
      <c r="H398" s="250">
        <f>H400+H420</f>
        <v>24981.15</v>
      </c>
    </row>
    <row r="399" spans="1:8" x14ac:dyDescent="0.25">
      <c r="A399" s="102" t="s">
        <v>141</v>
      </c>
      <c r="B399" s="142"/>
      <c r="C399" s="19"/>
      <c r="D399" s="101" t="s">
        <v>135</v>
      </c>
      <c r="E399" s="201"/>
      <c r="F399" s="201"/>
      <c r="H399" s="201"/>
    </row>
    <row r="400" spans="1:8" x14ac:dyDescent="0.25">
      <c r="A400" s="56"/>
      <c r="B400" s="60">
        <v>3</v>
      </c>
      <c r="C400" s="57"/>
      <c r="D400" s="62" t="s">
        <v>13</v>
      </c>
      <c r="E400" s="110">
        <f t="shared" ref="E400:F400" si="160">E401+E409</f>
        <v>11102.18</v>
      </c>
      <c r="F400" s="222">
        <f t="shared" si="160"/>
        <v>11102.18</v>
      </c>
      <c r="H400" s="222">
        <f t="shared" ref="H400" si="161">H401+H409</f>
        <v>9902.76</v>
      </c>
    </row>
    <row r="401" spans="1:8" x14ac:dyDescent="0.25">
      <c r="A401" s="32"/>
      <c r="B401" s="33">
        <v>31</v>
      </c>
      <c r="C401" s="34"/>
      <c r="D401" s="66" t="s">
        <v>14</v>
      </c>
      <c r="E401" s="113">
        <f t="shared" ref="E401:F401" si="162">E402+E404+E406</f>
        <v>8282.02</v>
      </c>
      <c r="F401" s="223">
        <f t="shared" si="162"/>
        <v>8282.02</v>
      </c>
      <c r="H401" s="223">
        <f t="shared" ref="H401" si="163">H402+H404+H406</f>
        <v>7326.42</v>
      </c>
    </row>
    <row r="402" spans="1:8" x14ac:dyDescent="0.25">
      <c r="A402" s="67"/>
      <c r="B402" s="68">
        <v>311</v>
      </c>
      <c r="C402" s="69"/>
      <c r="D402" s="70" t="s">
        <v>88</v>
      </c>
      <c r="E402" s="106">
        <f t="shared" ref="E402:H402" si="164">E403</f>
        <v>7109</v>
      </c>
      <c r="F402" s="249">
        <f t="shared" si="164"/>
        <v>7109</v>
      </c>
      <c r="H402" s="249">
        <f t="shared" si="164"/>
        <v>6288.76</v>
      </c>
    </row>
    <row r="403" spans="1:8" x14ac:dyDescent="0.25">
      <c r="A403" s="471">
        <v>3111</v>
      </c>
      <c r="B403" s="472"/>
      <c r="C403" s="473"/>
      <c r="D403" s="22" t="s">
        <v>64</v>
      </c>
      <c r="E403" s="201">
        <v>7109</v>
      </c>
      <c r="F403" s="201">
        <v>7109</v>
      </c>
      <c r="H403" s="201">
        <v>6288.76</v>
      </c>
    </row>
    <row r="404" spans="1:8" x14ac:dyDescent="0.25">
      <c r="A404" s="67"/>
      <c r="B404" s="68">
        <v>312</v>
      </c>
      <c r="C404" s="69"/>
      <c r="D404" s="70" t="s">
        <v>65</v>
      </c>
      <c r="E404" s="106">
        <f t="shared" ref="E404:H404" si="165">E405</f>
        <v>0</v>
      </c>
      <c r="F404" s="249">
        <f t="shared" si="165"/>
        <v>0</v>
      </c>
      <c r="H404" s="249">
        <f t="shared" si="165"/>
        <v>0</v>
      </c>
    </row>
    <row r="405" spans="1:8" x14ac:dyDescent="0.25">
      <c r="A405" s="471">
        <v>3121</v>
      </c>
      <c r="B405" s="472"/>
      <c r="C405" s="473"/>
      <c r="D405" s="22" t="s">
        <v>65</v>
      </c>
      <c r="E405" s="201">
        <v>0</v>
      </c>
      <c r="F405" s="201">
        <v>0</v>
      </c>
      <c r="H405" s="201">
        <v>0</v>
      </c>
    </row>
    <row r="406" spans="1:8" x14ac:dyDescent="0.25">
      <c r="A406" s="67"/>
      <c r="B406" s="68">
        <v>313</v>
      </c>
      <c r="C406" s="69"/>
      <c r="D406" s="70" t="s">
        <v>66</v>
      </c>
      <c r="E406" s="106">
        <f t="shared" ref="E406:F406" si="166">E407+E408</f>
        <v>1173.02</v>
      </c>
      <c r="F406" s="249">
        <f t="shared" si="166"/>
        <v>1173.02</v>
      </c>
      <c r="H406" s="249">
        <f t="shared" ref="H406" si="167">H407+H408</f>
        <v>1037.6600000000001</v>
      </c>
    </row>
    <row r="407" spans="1:8" x14ac:dyDescent="0.25">
      <c r="A407" s="471">
        <v>3132</v>
      </c>
      <c r="B407" s="472"/>
      <c r="C407" s="473"/>
      <c r="D407" s="22" t="s">
        <v>89</v>
      </c>
      <c r="E407" s="201">
        <v>1173.02</v>
      </c>
      <c r="F407" s="201">
        <v>1173.02</v>
      </c>
      <c r="H407" s="201">
        <v>1037.6600000000001</v>
      </c>
    </row>
    <row r="408" spans="1:8" ht="26.25" x14ac:dyDescent="0.25">
      <c r="A408" s="471">
        <v>3133</v>
      </c>
      <c r="B408" s="472"/>
      <c r="C408" s="473"/>
      <c r="D408" s="22" t="s">
        <v>90</v>
      </c>
      <c r="E408" s="201">
        <v>0</v>
      </c>
      <c r="F408" s="201">
        <v>0</v>
      </c>
      <c r="H408" s="201">
        <v>0</v>
      </c>
    </row>
    <row r="409" spans="1:8" x14ac:dyDescent="0.25">
      <c r="A409" s="32"/>
      <c r="B409" s="33">
        <v>32</v>
      </c>
      <c r="C409" s="34"/>
      <c r="D409" s="66" t="s">
        <v>20</v>
      </c>
      <c r="E409" s="113">
        <f t="shared" ref="E409:F409" si="168">E410+E412+E416</f>
        <v>2820.16</v>
      </c>
      <c r="F409" s="223">
        <f t="shared" si="168"/>
        <v>2820.16</v>
      </c>
      <c r="H409" s="223">
        <f t="shared" ref="H409" si="169">H410+H412+H416</f>
        <v>2576.34</v>
      </c>
    </row>
    <row r="410" spans="1:8" x14ac:dyDescent="0.25">
      <c r="A410" s="67"/>
      <c r="B410" s="68">
        <v>321</v>
      </c>
      <c r="C410" s="69"/>
      <c r="D410" s="70" t="s">
        <v>27</v>
      </c>
      <c r="E410" s="106">
        <f t="shared" ref="E410:H410" si="170">E411</f>
        <v>0</v>
      </c>
      <c r="F410" s="249">
        <f t="shared" si="170"/>
        <v>0</v>
      </c>
      <c r="H410" s="249">
        <f t="shared" si="170"/>
        <v>0</v>
      </c>
    </row>
    <row r="411" spans="1:8" x14ac:dyDescent="0.25">
      <c r="A411" s="471">
        <v>3212</v>
      </c>
      <c r="B411" s="472"/>
      <c r="C411" s="473"/>
      <c r="D411" s="22" t="s">
        <v>119</v>
      </c>
      <c r="E411" s="201">
        <v>0</v>
      </c>
      <c r="F411" s="201">
        <v>0</v>
      </c>
      <c r="H411" s="201">
        <v>0</v>
      </c>
    </row>
    <row r="412" spans="1:8" x14ac:dyDescent="0.25">
      <c r="A412" s="67"/>
      <c r="B412" s="76">
        <v>322</v>
      </c>
      <c r="C412" s="71"/>
      <c r="D412" s="77" t="s">
        <v>31</v>
      </c>
      <c r="E412" s="106">
        <f t="shared" ref="E412:F412" si="171">E413+E414+E415</f>
        <v>2820.16</v>
      </c>
      <c r="F412" s="249">
        <f t="shared" si="171"/>
        <v>2820.16</v>
      </c>
      <c r="H412" s="249">
        <f t="shared" ref="H412" si="172">H413+H414+H415</f>
        <v>2576.34</v>
      </c>
    </row>
    <row r="413" spans="1:8" x14ac:dyDescent="0.25">
      <c r="A413" s="17"/>
      <c r="B413" s="26">
        <v>3221</v>
      </c>
      <c r="C413" s="19"/>
      <c r="D413" s="27" t="s">
        <v>97</v>
      </c>
      <c r="E413" s="201">
        <v>120</v>
      </c>
      <c r="F413" s="201">
        <v>120</v>
      </c>
      <c r="H413" s="201">
        <v>76.34</v>
      </c>
    </row>
    <row r="414" spans="1:8" x14ac:dyDescent="0.25">
      <c r="A414" s="17"/>
      <c r="B414" s="26">
        <v>3222</v>
      </c>
      <c r="C414" s="19"/>
      <c r="D414" s="27" t="s">
        <v>63</v>
      </c>
      <c r="E414" s="201">
        <v>2700.16</v>
      </c>
      <c r="F414" s="201">
        <v>2700.16</v>
      </c>
      <c r="H414" s="201">
        <v>2500</v>
      </c>
    </row>
    <row r="415" spans="1:8" x14ac:dyDescent="0.25">
      <c r="A415" s="17"/>
      <c r="B415" s="26">
        <v>3225</v>
      </c>
      <c r="C415" s="19"/>
      <c r="D415" s="27" t="s">
        <v>34</v>
      </c>
      <c r="E415" s="201">
        <v>0</v>
      </c>
      <c r="F415" s="201">
        <v>0</v>
      </c>
      <c r="H415" s="201">
        <v>0</v>
      </c>
    </row>
    <row r="416" spans="1:8" x14ac:dyDescent="0.25">
      <c r="A416" s="67"/>
      <c r="B416" s="76">
        <v>323</v>
      </c>
      <c r="C416" s="71"/>
      <c r="D416" s="77" t="s">
        <v>36</v>
      </c>
      <c r="E416" s="106">
        <f t="shared" ref="E416:F416" si="173">E417+E418</f>
        <v>0</v>
      </c>
      <c r="F416" s="249">
        <f t="shared" si="173"/>
        <v>0</v>
      </c>
      <c r="H416" s="249">
        <f t="shared" ref="H416" si="174">H417+H418</f>
        <v>0</v>
      </c>
    </row>
    <row r="417" spans="1:8" x14ac:dyDescent="0.25">
      <c r="A417" s="17"/>
      <c r="B417" s="26">
        <v>3236</v>
      </c>
      <c r="C417" s="19"/>
      <c r="D417" s="27" t="s">
        <v>41</v>
      </c>
      <c r="E417" s="114">
        <v>0</v>
      </c>
      <c r="F417" s="202">
        <v>0</v>
      </c>
      <c r="H417" s="202">
        <v>0</v>
      </c>
    </row>
    <row r="418" spans="1:8" x14ac:dyDescent="0.25">
      <c r="A418" s="17"/>
      <c r="B418" s="26">
        <v>3237</v>
      </c>
      <c r="C418" s="19"/>
      <c r="D418" s="27" t="s">
        <v>42</v>
      </c>
      <c r="E418" s="114">
        <v>0</v>
      </c>
      <c r="F418" s="202">
        <v>0</v>
      </c>
      <c r="H418" s="202">
        <v>0</v>
      </c>
    </row>
    <row r="419" spans="1:8" x14ac:dyDescent="0.25">
      <c r="A419" s="495" t="s">
        <v>142</v>
      </c>
      <c r="B419" s="496"/>
      <c r="C419" s="497"/>
      <c r="D419" s="143" t="s">
        <v>131</v>
      </c>
      <c r="E419" s="114">
        <v>0</v>
      </c>
      <c r="F419" s="202">
        <v>0</v>
      </c>
      <c r="H419" s="202">
        <v>0</v>
      </c>
    </row>
    <row r="420" spans="1:8" x14ac:dyDescent="0.25">
      <c r="A420" s="56"/>
      <c r="B420" s="60">
        <v>3</v>
      </c>
      <c r="C420" s="57"/>
      <c r="D420" s="62" t="s">
        <v>13</v>
      </c>
      <c r="E420" s="110">
        <f t="shared" ref="E420:F420" si="175">E421+E429</f>
        <v>10482.880000000001</v>
      </c>
      <c r="F420" s="222">
        <f t="shared" si="175"/>
        <v>17280.46</v>
      </c>
      <c r="H420" s="222">
        <f t="shared" ref="H420" si="176">H421+H429</f>
        <v>15078.39</v>
      </c>
    </row>
    <row r="421" spans="1:8" x14ac:dyDescent="0.25">
      <c r="A421" s="32"/>
      <c r="B421" s="33">
        <v>31</v>
      </c>
      <c r="C421" s="34"/>
      <c r="D421" s="66" t="s">
        <v>14</v>
      </c>
      <c r="E421" s="113">
        <f t="shared" ref="E421:F421" si="177">E422+E424+E426</f>
        <v>9554.02</v>
      </c>
      <c r="F421" s="223">
        <f t="shared" si="177"/>
        <v>16351.6</v>
      </c>
      <c r="H421" s="223">
        <f t="shared" ref="H421" si="178">H422+H424+H426</f>
        <v>14016.9</v>
      </c>
    </row>
    <row r="422" spans="1:8" x14ac:dyDescent="0.25">
      <c r="A422" s="67"/>
      <c r="B422" s="68">
        <v>311</v>
      </c>
      <c r="C422" s="69"/>
      <c r="D422" s="70" t="s">
        <v>88</v>
      </c>
      <c r="E422" s="106">
        <f t="shared" ref="E422:H422" si="179">E423</f>
        <v>7943.36</v>
      </c>
      <c r="F422" s="249">
        <f t="shared" si="179"/>
        <v>13520</v>
      </c>
      <c r="H422" s="249">
        <f t="shared" si="179"/>
        <v>11430.81</v>
      </c>
    </row>
    <row r="423" spans="1:8" x14ac:dyDescent="0.25">
      <c r="A423" s="471">
        <v>3111</v>
      </c>
      <c r="B423" s="472"/>
      <c r="C423" s="473"/>
      <c r="D423" s="22" t="s">
        <v>64</v>
      </c>
      <c r="E423" s="201">
        <v>7943.36</v>
      </c>
      <c r="F423" s="361">
        <v>13520</v>
      </c>
      <c r="H423" s="190">
        <v>11430.81</v>
      </c>
    </row>
    <row r="424" spans="1:8" x14ac:dyDescent="0.25">
      <c r="A424" s="67"/>
      <c r="B424" s="68">
        <v>312</v>
      </c>
      <c r="C424" s="69"/>
      <c r="D424" s="70" t="s">
        <v>65</v>
      </c>
      <c r="E424" s="106">
        <f t="shared" ref="E424:H424" si="180">E425</f>
        <v>300</v>
      </c>
      <c r="F424" s="249">
        <f t="shared" si="180"/>
        <v>600</v>
      </c>
      <c r="H424" s="249">
        <f t="shared" si="180"/>
        <v>700</v>
      </c>
    </row>
    <row r="425" spans="1:8" x14ac:dyDescent="0.25">
      <c r="A425" s="471">
        <v>3121</v>
      </c>
      <c r="B425" s="472"/>
      <c r="C425" s="473"/>
      <c r="D425" s="22" t="s">
        <v>65</v>
      </c>
      <c r="E425" s="201">
        <v>300</v>
      </c>
      <c r="F425" s="361">
        <v>600</v>
      </c>
      <c r="H425" s="190">
        <v>700</v>
      </c>
    </row>
    <row r="426" spans="1:8" x14ac:dyDescent="0.25">
      <c r="A426" s="67"/>
      <c r="B426" s="68">
        <v>313</v>
      </c>
      <c r="C426" s="69"/>
      <c r="D426" s="70" t="s">
        <v>66</v>
      </c>
      <c r="E426" s="106">
        <f t="shared" ref="E426:F426" si="181">E427+E428</f>
        <v>1310.6600000000001</v>
      </c>
      <c r="F426" s="249">
        <f t="shared" si="181"/>
        <v>2231.6</v>
      </c>
      <c r="H426" s="249">
        <f t="shared" ref="H426" si="182">H427+H428</f>
        <v>1886.09</v>
      </c>
    </row>
    <row r="427" spans="1:8" x14ac:dyDescent="0.25">
      <c r="A427" s="471">
        <v>3132</v>
      </c>
      <c r="B427" s="472"/>
      <c r="C427" s="473"/>
      <c r="D427" s="22" t="s">
        <v>89</v>
      </c>
      <c r="E427" s="201">
        <v>1310.6600000000001</v>
      </c>
      <c r="F427" s="361">
        <v>2231.6</v>
      </c>
      <c r="H427" s="190">
        <v>1886.09</v>
      </c>
    </row>
    <row r="428" spans="1:8" ht="26.25" x14ac:dyDescent="0.25">
      <c r="A428" s="471">
        <v>3133</v>
      </c>
      <c r="B428" s="472"/>
      <c r="C428" s="473"/>
      <c r="D428" s="22" t="s">
        <v>90</v>
      </c>
      <c r="E428" s="201">
        <v>0</v>
      </c>
      <c r="F428" s="201">
        <v>0</v>
      </c>
      <c r="H428" s="201">
        <v>0</v>
      </c>
    </row>
    <row r="429" spans="1:8" x14ac:dyDescent="0.25">
      <c r="A429" s="32"/>
      <c r="B429" s="33">
        <v>32</v>
      </c>
      <c r="C429" s="34"/>
      <c r="D429" s="66" t="s">
        <v>20</v>
      </c>
      <c r="E429" s="113">
        <f t="shared" ref="E429:F429" si="183">E430+E432+E436</f>
        <v>928.86</v>
      </c>
      <c r="F429" s="223">
        <f t="shared" si="183"/>
        <v>928.86</v>
      </c>
      <c r="H429" s="223">
        <f t="shared" ref="H429" si="184">H430+H432+H436</f>
        <v>1061.49</v>
      </c>
    </row>
    <row r="430" spans="1:8" x14ac:dyDescent="0.25">
      <c r="A430" s="67"/>
      <c r="B430" s="68">
        <v>321</v>
      </c>
      <c r="C430" s="69"/>
      <c r="D430" s="70" t="s">
        <v>27</v>
      </c>
      <c r="E430" s="106">
        <f t="shared" ref="E430:H430" si="185">E431</f>
        <v>828.86</v>
      </c>
      <c r="F430" s="249">
        <f t="shared" si="185"/>
        <v>828.86</v>
      </c>
      <c r="H430" s="249">
        <f t="shared" si="185"/>
        <v>1061.49</v>
      </c>
    </row>
    <row r="431" spans="1:8" x14ac:dyDescent="0.25">
      <c r="A431" s="471">
        <v>3212</v>
      </c>
      <c r="B431" s="472"/>
      <c r="C431" s="473"/>
      <c r="D431" s="22" t="s">
        <v>119</v>
      </c>
      <c r="E431" s="201">
        <v>828.86</v>
      </c>
      <c r="F431" s="201">
        <v>828.86</v>
      </c>
      <c r="H431" s="201">
        <v>1061.49</v>
      </c>
    </row>
    <row r="432" spans="1:8" x14ac:dyDescent="0.25">
      <c r="A432" s="67"/>
      <c r="B432" s="76">
        <v>322</v>
      </c>
      <c r="C432" s="71"/>
      <c r="D432" s="77" t="s">
        <v>31</v>
      </c>
      <c r="E432" s="106">
        <f t="shared" ref="E432:F432" si="186">E433+E434+E435</f>
        <v>100</v>
      </c>
      <c r="F432" s="249">
        <f t="shared" si="186"/>
        <v>100</v>
      </c>
      <c r="H432" s="249">
        <f t="shared" ref="H432" si="187">H433+H434+H435</f>
        <v>0</v>
      </c>
    </row>
    <row r="433" spans="1:8" x14ac:dyDescent="0.25">
      <c r="A433" s="17"/>
      <c r="B433" s="26">
        <v>3221</v>
      </c>
      <c r="C433" s="19"/>
      <c r="D433" s="27" t="s">
        <v>97</v>
      </c>
      <c r="E433" s="201">
        <v>100</v>
      </c>
      <c r="F433" s="201">
        <v>100</v>
      </c>
      <c r="H433" s="201">
        <v>0</v>
      </c>
    </row>
    <row r="434" spans="1:8" x14ac:dyDescent="0.25">
      <c r="A434" s="17"/>
      <c r="B434" s="26">
        <v>3222</v>
      </c>
      <c r="C434" s="19"/>
      <c r="D434" s="27" t="s">
        <v>63</v>
      </c>
      <c r="E434" s="201">
        <v>0</v>
      </c>
      <c r="F434" s="201">
        <v>0</v>
      </c>
      <c r="H434" s="201">
        <v>0</v>
      </c>
    </row>
    <row r="435" spans="1:8" x14ac:dyDescent="0.25">
      <c r="A435" s="17"/>
      <c r="B435" s="26">
        <v>3225</v>
      </c>
      <c r="C435" s="19"/>
      <c r="D435" s="27" t="s">
        <v>34</v>
      </c>
      <c r="E435" s="201">
        <v>0</v>
      </c>
      <c r="F435" s="201">
        <v>0</v>
      </c>
      <c r="H435" s="201">
        <v>0</v>
      </c>
    </row>
    <row r="436" spans="1:8" x14ac:dyDescent="0.25">
      <c r="A436" s="67"/>
      <c r="B436" s="76">
        <v>323</v>
      </c>
      <c r="C436" s="71"/>
      <c r="D436" s="77" t="s">
        <v>36</v>
      </c>
      <c r="E436" s="106">
        <f t="shared" ref="E436:F436" si="188">E437+E438</f>
        <v>0</v>
      </c>
      <c r="F436" s="249">
        <f t="shared" si="188"/>
        <v>0</v>
      </c>
      <c r="H436" s="249">
        <f t="shared" ref="H436" si="189">H437+H438</f>
        <v>0</v>
      </c>
    </row>
    <row r="437" spans="1:8" x14ac:dyDescent="0.25">
      <c r="A437" s="17"/>
      <c r="B437" s="26">
        <v>3236</v>
      </c>
      <c r="C437" s="19"/>
      <c r="D437" s="27" t="s">
        <v>41</v>
      </c>
      <c r="E437" s="201">
        <v>0</v>
      </c>
      <c r="F437" s="201">
        <v>0</v>
      </c>
      <c r="H437" s="201">
        <v>0</v>
      </c>
    </row>
    <row r="438" spans="1:8" x14ac:dyDescent="0.25">
      <c r="A438" s="17"/>
      <c r="B438" s="26">
        <v>3237</v>
      </c>
      <c r="C438" s="19"/>
      <c r="D438" s="27" t="s">
        <v>42</v>
      </c>
      <c r="E438" s="201">
        <v>0</v>
      </c>
      <c r="F438" s="201">
        <v>0</v>
      </c>
      <c r="H438" s="201">
        <v>0</v>
      </c>
    </row>
    <row r="439" spans="1:8" x14ac:dyDescent="0.25">
      <c r="A439" s="177" t="s">
        <v>98</v>
      </c>
      <c r="B439" s="188"/>
      <c r="C439" s="179"/>
      <c r="D439" s="189" t="s">
        <v>74</v>
      </c>
      <c r="E439" s="186">
        <f t="shared" ref="E439:F439" si="190">E441+E448</f>
        <v>0</v>
      </c>
      <c r="F439" s="300">
        <f t="shared" si="190"/>
        <v>0</v>
      </c>
      <c r="H439" s="300">
        <f t="shared" ref="H439" si="191">H441+H448</f>
        <v>320</v>
      </c>
    </row>
    <row r="440" spans="1:8" x14ac:dyDescent="0.25">
      <c r="A440" s="495" t="s">
        <v>132</v>
      </c>
      <c r="B440" s="496"/>
      <c r="C440" s="497"/>
      <c r="D440" s="243" t="s">
        <v>131</v>
      </c>
      <c r="E440" s="201"/>
      <c r="F440" s="201"/>
      <c r="H440" s="201"/>
    </row>
    <row r="441" spans="1:8" x14ac:dyDescent="0.25">
      <c r="A441" s="56"/>
      <c r="B441" s="227">
        <v>4</v>
      </c>
      <c r="C441" s="61"/>
      <c r="D441" s="228" t="s">
        <v>99</v>
      </c>
      <c r="E441" s="110">
        <f t="shared" ref="E441:H441" si="192">E442</f>
        <v>0</v>
      </c>
      <c r="F441" s="222">
        <f t="shared" si="192"/>
        <v>0</v>
      </c>
      <c r="H441" s="222">
        <f t="shared" si="192"/>
        <v>310</v>
      </c>
    </row>
    <row r="442" spans="1:8" x14ac:dyDescent="0.25">
      <c r="A442" s="32"/>
      <c r="B442" s="234">
        <v>42</v>
      </c>
      <c r="C442" s="42"/>
      <c r="D442" s="235" t="s">
        <v>100</v>
      </c>
      <c r="E442" s="113">
        <f t="shared" ref="E442:F442" si="193">E443+E445</f>
        <v>0</v>
      </c>
      <c r="F442" s="223">
        <f t="shared" si="193"/>
        <v>0</v>
      </c>
      <c r="H442" s="223">
        <f t="shared" ref="H442" si="194">H443+H445</f>
        <v>310</v>
      </c>
    </row>
    <row r="443" spans="1:8" x14ac:dyDescent="0.25">
      <c r="A443" s="67"/>
      <c r="B443" s="76">
        <v>422</v>
      </c>
      <c r="C443" s="71"/>
      <c r="D443" s="77" t="s">
        <v>101</v>
      </c>
      <c r="E443" s="106">
        <f t="shared" ref="E443:H443" si="195">E444</f>
        <v>0</v>
      </c>
      <c r="F443" s="249">
        <f t="shared" si="195"/>
        <v>0</v>
      </c>
      <c r="H443" s="249">
        <f t="shared" si="195"/>
        <v>0</v>
      </c>
    </row>
    <row r="444" spans="1:8" x14ac:dyDescent="0.25">
      <c r="A444" s="17"/>
      <c r="B444" s="26">
        <v>4221</v>
      </c>
      <c r="C444" s="19"/>
      <c r="D444" s="27" t="s">
        <v>94</v>
      </c>
      <c r="E444" s="201">
        <v>0</v>
      </c>
      <c r="F444" s="201"/>
      <c r="H444" s="201"/>
    </row>
    <row r="445" spans="1:8" x14ac:dyDescent="0.25">
      <c r="A445" s="67"/>
      <c r="B445" s="76">
        <v>424</v>
      </c>
      <c r="C445" s="71"/>
      <c r="D445" s="77" t="s">
        <v>102</v>
      </c>
      <c r="E445" s="106">
        <f t="shared" ref="E445:H445" si="196">E446</f>
        <v>0</v>
      </c>
      <c r="F445" s="249">
        <f t="shared" si="196"/>
        <v>0</v>
      </c>
      <c r="H445" s="249">
        <f t="shared" si="196"/>
        <v>310</v>
      </c>
    </row>
    <row r="446" spans="1:8" x14ac:dyDescent="0.25">
      <c r="A446" s="17"/>
      <c r="B446" s="26">
        <v>4241</v>
      </c>
      <c r="C446" s="19"/>
      <c r="D446" s="27" t="s">
        <v>103</v>
      </c>
      <c r="E446" s="201">
        <v>0</v>
      </c>
      <c r="F446" s="201">
        <v>0</v>
      </c>
      <c r="H446" s="201">
        <v>310</v>
      </c>
    </row>
    <row r="447" spans="1:8" x14ac:dyDescent="0.25">
      <c r="A447" s="495" t="s">
        <v>141</v>
      </c>
      <c r="B447" s="496"/>
      <c r="C447" s="497"/>
      <c r="D447" s="101" t="s">
        <v>135</v>
      </c>
      <c r="E447" s="201">
        <v>0</v>
      </c>
      <c r="F447" s="201">
        <v>0</v>
      </c>
      <c r="H447" s="201">
        <v>0</v>
      </c>
    </row>
    <row r="448" spans="1:8" x14ac:dyDescent="0.25">
      <c r="A448" s="56"/>
      <c r="B448" s="227">
        <v>4</v>
      </c>
      <c r="C448" s="61"/>
      <c r="D448" s="228" t="s">
        <v>99</v>
      </c>
      <c r="E448" s="110">
        <f t="shared" ref="E448:H448" si="197">E449</f>
        <v>0</v>
      </c>
      <c r="F448" s="222">
        <f t="shared" si="197"/>
        <v>0</v>
      </c>
      <c r="H448" s="222">
        <f t="shared" si="197"/>
        <v>10</v>
      </c>
    </row>
    <row r="449" spans="1:8" x14ac:dyDescent="0.25">
      <c r="A449" s="32"/>
      <c r="B449" s="234">
        <v>42</v>
      </c>
      <c r="C449" s="42"/>
      <c r="D449" s="235" t="s">
        <v>100</v>
      </c>
      <c r="E449" s="113">
        <f t="shared" ref="E449:F449" si="198">E450+E452</f>
        <v>0</v>
      </c>
      <c r="F449" s="223">
        <f t="shared" si="198"/>
        <v>0</v>
      </c>
      <c r="H449" s="223">
        <f t="shared" ref="H449" si="199">H450+H452</f>
        <v>10</v>
      </c>
    </row>
    <row r="450" spans="1:8" x14ac:dyDescent="0.25">
      <c r="A450" s="67"/>
      <c r="B450" s="76">
        <v>422</v>
      </c>
      <c r="C450" s="71"/>
      <c r="D450" s="77" t="s">
        <v>101</v>
      </c>
      <c r="E450" s="106">
        <f t="shared" ref="E450:H450" si="200">E451</f>
        <v>0</v>
      </c>
      <c r="F450" s="249">
        <f t="shared" si="200"/>
        <v>0</v>
      </c>
      <c r="H450" s="249">
        <f t="shared" si="200"/>
        <v>0</v>
      </c>
    </row>
    <row r="451" spans="1:8" x14ac:dyDescent="0.25">
      <c r="A451" s="17"/>
      <c r="B451" s="26"/>
      <c r="C451" s="19"/>
      <c r="D451" s="27"/>
      <c r="E451" s="201">
        <v>0</v>
      </c>
      <c r="F451" s="201">
        <v>0</v>
      </c>
      <c r="H451" s="201">
        <v>0</v>
      </c>
    </row>
    <row r="452" spans="1:8" x14ac:dyDescent="0.25">
      <c r="A452" s="67"/>
      <c r="B452" s="76">
        <v>424</v>
      </c>
      <c r="C452" s="71"/>
      <c r="D452" s="77" t="s">
        <v>102</v>
      </c>
      <c r="E452" s="106">
        <f t="shared" ref="E452:H452" si="201">E453</f>
        <v>0</v>
      </c>
      <c r="F452" s="249">
        <f t="shared" si="201"/>
        <v>0</v>
      </c>
      <c r="H452" s="249">
        <f t="shared" si="201"/>
        <v>10</v>
      </c>
    </row>
    <row r="453" spans="1:8" x14ac:dyDescent="0.25">
      <c r="A453" s="17"/>
      <c r="B453" s="26">
        <v>4241</v>
      </c>
      <c r="C453" s="19"/>
      <c r="D453" s="27" t="s">
        <v>103</v>
      </c>
      <c r="E453" s="201">
        <v>0</v>
      </c>
      <c r="F453" s="201">
        <v>0</v>
      </c>
      <c r="H453" s="201">
        <v>10</v>
      </c>
    </row>
    <row r="454" spans="1:8" x14ac:dyDescent="0.25">
      <c r="A454" s="471" t="s">
        <v>137</v>
      </c>
      <c r="B454" s="472"/>
      <c r="C454" s="473"/>
      <c r="D454" s="138" t="s">
        <v>133</v>
      </c>
      <c r="E454" s="202"/>
      <c r="F454" s="202"/>
      <c r="H454" s="202"/>
    </row>
    <row r="455" spans="1:8" x14ac:dyDescent="0.25">
      <c r="A455" s="177" t="s">
        <v>104</v>
      </c>
      <c r="B455" s="248"/>
      <c r="C455" s="245"/>
      <c r="D455" s="189" t="s">
        <v>105</v>
      </c>
      <c r="E455" s="186">
        <f t="shared" ref="E455:H458" si="202">E456</f>
        <v>0</v>
      </c>
      <c r="F455" s="300">
        <f t="shared" si="202"/>
        <v>0</v>
      </c>
      <c r="H455" s="300">
        <f t="shared" si="202"/>
        <v>2510</v>
      </c>
    </row>
    <row r="456" spans="1:8" x14ac:dyDescent="0.25">
      <c r="A456" s="56"/>
      <c r="B456" s="227">
        <v>4</v>
      </c>
      <c r="C456" s="57"/>
      <c r="D456" s="229" t="s">
        <v>15</v>
      </c>
      <c r="E456" s="110">
        <f t="shared" si="202"/>
        <v>0</v>
      </c>
      <c r="F456" s="222">
        <f t="shared" si="202"/>
        <v>0</v>
      </c>
      <c r="H456" s="222">
        <f t="shared" si="202"/>
        <v>2510</v>
      </c>
    </row>
    <row r="457" spans="1:8" x14ac:dyDescent="0.25">
      <c r="A457" s="32"/>
      <c r="B457" s="234">
        <v>45</v>
      </c>
      <c r="C457" s="34"/>
      <c r="D457" s="236" t="s">
        <v>76</v>
      </c>
      <c r="E457" s="113">
        <f t="shared" si="202"/>
        <v>0</v>
      </c>
      <c r="F457" s="223">
        <f t="shared" si="202"/>
        <v>0</v>
      </c>
      <c r="H457" s="223">
        <f t="shared" si="202"/>
        <v>2510</v>
      </c>
    </row>
    <row r="458" spans="1:8" x14ac:dyDescent="0.25">
      <c r="A458" s="67"/>
      <c r="B458" s="76">
        <v>451</v>
      </c>
      <c r="C458" s="69"/>
      <c r="D458" s="241" t="s">
        <v>77</v>
      </c>
      <c r="E458" s="106">
        <f t="shared" si="202"/>
        <v>0</v>
      </c>
      <c r="F458" s="249">
        <f t="shared" si="202"/>
        <v>0</v>
      </c>
      <c r="H458" s="249">
        <f t="shared" si="202"/>
        <v>2510</v>
      </c>
    </row>
    <row r="459" spans="1:8" x14ac:dyDescent="0.25">
      <c r="A459" s="17"/>
      <c r="B459" s="26">
        <v>4511</v>
      </c>
      <c r="C459" s="19"/>
      <c r="D459" s="224" t="s">
        <v>77</v>
      </c>
      <c r="E459" s="201">
        <v>0</v>
      </c>
      <c r="F459" s="201">
        <v>0</v>
      </c>
      <c r="H459" s="201">
        <v>2510</v>
      </c>
    </row>
    <row r="460" spans="1:8" x14ac:dyDescent="0.25">
      <c r="A460" s="177" t="s">
        <v>72</v>
      </c>
      <c r="B460" s="188"/>
      <c r="C460" s="179"/>
      <c r="D460" s="189" t="s">
        <v>106</v>
      </c>
      <c r="E460" s="186">
        <f t="shared" ref="E460:H461" si="203">E461</f>
        <v>0</v>
      </c>
      <c r="F460" s="300">
        <f t="shared" si="203"/>
        <v>0</v>
      </c>
      <c r="H460" s="300">
        <f t="shared" si="203"/>
        <v>0</v>
      </c>
    </row>
    <row r="461" spans="1:8" x14ac:dyDescent="0.25">
      <c r="A461" s="56"/>
      <c r="B461" s="230">
        <v>3</v>
      </c>
      <c r="C461" s="57"/>
      <c r="D461" s="226" t="s">
        <v>13</v>
      </c>
      <c r="E461" s="110">
        <f t="shared" si="203"/>
        <v>0</v>
      </c>
      <c r="F461" s="222">
        <f t="shared" si="203"/>
        <v>0</v>
      </c>
      <c r="H461" s="222">
        <f t="shared" si="203"/>
        <v>0</v>
      </c>
    </row>
    <row r="462" spans="1:8" x14ac:dyDescent="0.25">
      <c r="A462" s="32"/>
      <c r="B462" s="237">
        <v>32</v>
      </c>
      <c r="C462" s="34"/>
      <c r="D462" s="233" t="s">
        <v>20</v>
      </c>
      <c r="E462" s="113">
        <f t="shared" ref="E462:F462" si="204">E463+E465</f>
        <v>0</v>
      </c>
      <c r="F462" s="223">
        <f t="shared" si="204"/>
        <v>0</v>
      </c>
      <c r="H462" s="223">
        <f t="shared" ref="H462" si="205">H463+H465</f>
        <v>0</v>
      </c>
    </row>
    <row r="463" spans="1:8" x14ac:dyDescent="0.25">
      <c r="A463" s="67"/>
      <c r="B463" s="239">
        <v>322</v>
      </c>
      <c r="C463" s="69"/>
      <c r="D463" s="240" t="s">
        <v>31</v>
      </c>
      <c r="E463" s="106">
        <f t="shared" ref="E463:H463" si="206">E464</f>
        <v>0</v>
      </c>
      <c r="F463" s="249">
        <f t="shared" si="206"/>
        <v>0</v>
      </c>
      <c r="H463" s="249">
        <f t="shared" si="206"/>
        <v>0</v>
      </c>
    </row>
    <row r="464" spans="1:8" x14ac:dyDescent="0.25">
      <c r="A464" s="17"/>
      <c r="B464" s="21">
        <v>3224</v>
      </c>
      <c r="C464" s="19"/>
      <c r="D464" s="20" t="s">
        <v>107</v>
      </c>
      <c r="E464" s="201">
        <v>0</v>
      </c>
      <c r="F464" s="201">
        <v>0</v>
      </c>
      <c r="H464" s="201">
        <v>0</v>
      </c>
    </row>
    <row r="465" spans="1:8" x14ac:dyDescent="0.25">
      <c r="A465" s="67"/>
      <c r="B465" s="239">
        <v>323</v>
      </c>
      <c r="C465" s="69"/>
      <c r="D465" s="240" t="s">
        <v>36</v>
      </c>
      <c r="E465" s="106">
        <f t="shared" ref="E465:H465" si="207">E466</f>
        <v>0</v>
      </c>
      <c r="F465" s="249">
        <f t="shared" si="207"/>
        <v>0</v>
      </c>
      <c r="H465" s="249">
        <f t="shared" si="207"/>
        <v>0</v>
      </c>
    </row>
    <row r="466" spans="1:8" x14ac:dyDescent="0.25">
      <c r="A466" s="17"/>
      <c r="B466" s="21">
        <v>3232</v>
      </c>
      <c r="C466" s="19"/>
      <c r="D466" s="20" t="s">
        <v>108</v>
      </c>
      <c r="E466" s="201">
        <v>0</v>
      </c>
      <c r="F466" s="201"/>
      <c r="H466" s="201"/>
    </row>
    <row r="467" spans="1:8" x14ac:dyDescent="0.25">
      <c r="A467" s="177" t="s">
        <v>109</v>
      </c>
      <c r="B467" s="188"/>
      <c r="C467" s="179"/>
      <c r="D467" s="189" t="s">
        <v>110</v>
      </c>
      <c r="E467" s="186">
        <f t="shared" ref="E467:F467" si="208">E469+E473</f>
        <v>20307.3</v>
      </c>
      <c r="F467" s="300">
        <f t="shared" si="208"/>
        <v>20307.3</v>
      </c>
      <c r="H467" s="300">
        <f t="shared" ref="H467" si="209">H469+H473</f>
        <v>6650.28</v>
      </c>
    </row>
    <row r="468" spans="1:8" x14ac:dyDescent="0.25">
      <c r="A468" s="495" t="s">
        <v>138</v>
      </c>
      <c r="B468" s="496"/>
      <c r="C468" s="497"/>
      <c r="D468" s="243" t="s">
        <v>131</v>
      </c>
      <c r="E468" s="201"/>
      <c r="F468" s="201"/>
      <c r="H468" s="201"/>
    </row>
    <row r="469" spans="1:8" x14ac:dyDescent="0.25">
      <c r="A469" s="56"/>
      <c r="B469" s="227">
        <v>3</v>
      </c>
      <c r="C469" s="61"/>
      <c r="D469" s="225" t="s">
        <v>13</v>
      </c>
      <c r="E469" s="110">
        <f t="shared" ref="E469:H471" si="210">E470</f>
        <v>10357.299999999999</v>
      </c>
      <c r="F469" s="222">
        <f t="shared" si="210"/>
        <v>10357.299999999999</v>
      </c>
      <c r="H469" s="222">
        <f t="shared" si="210"/>
        <v>6350</v>
      </c>
    </row>
    <row r="470" spans="1:8" ht="25.5" x14ac:dyDescent="0.25">
      <c r="A470" s="32"/>
      <c r="B470" s="234">
        <v>37</v>
      </c>
      <c r="C470" s="42"/>
      <c r="D470" s="235" t="s">
        <v>111</v>
      </c>
      <c r="E470" s="113">
        <f t="shared" si="210"/>
        <v>10357.299999999999</v>
      </c>
      <c r="F470" s="223">
        <f t="shared" si="210"/>
        <v>10357.299999999999</v>
      </c>
      <c r="H470" s="223">
        <f t="shared" si="210"/>
        <v>6350</v>
      </c>
    </row>
    <row r="471" spans="1:8" x14ac:dyDescent="0.25">
      <c r="A471" s="67"/>
      <c r="B471" s="76">
        <v>372</v>
      </c>
      <c r="C471" s="71"/>
      <c r="D471" s="77" t="s">
        <v>70</v>
      </c>
      <c r="E471" s="106">
        <f t="shared" si="210"/>
        <v>10357.299999999999</v>
      </c>
      <c r="F471" s="249">
        <f t="shared" si="210"/>
        <v>10357.299999999999</v>
      </c>
      <c r="H471" s="249">
        <f t="shared" si="210"/>
        <v>6350</v>
      </c>
    </row>
    <row r="472" spans="1:8" x14ac:dyDescent="0.25">
      <c r="A472" s="17"/>
      <c r="B472" s="26">
        <v>3722</v>
      </c>
      <c r="C472" s="19"/>
      <c r="D472" s="27" t="s">
        <v>112</v>
      </c>
      <c r="E472" s="201">
        <v>10357.299999999999</v>
      </c>
      <c r="F472" s="201">
        <v>10357.299999999999</v>
      </c>
      <c r="H472" s="201">
        <v>6350</v>
      </c>
    </row>
    <row r="473" spans="1:8" x14ac:dyDescent="0.25">
      <c r="A473" s="56"/>
      <c r="B473" s="227">
        <v>4</v>
      </c>
      <c r="C473" s="61"/>
      <c r="D473" s="231" t="s">
        <v>15</v>
      </c>
      <c r="E473" s="110">
        <f t="shared" ref="E473:H475" si="211">E474</f>
        <v>9950</v>
      </c>
      <c r="F473" s="222">
        <f t="shared" si="211"/>
        <v>9950</v>
      </c>
      <c r="H473" s="222">
        <f t="shared" si="211"/>
        <v>300.27999999999997</v>
      </c>
    </row>
    <row r="474" spans="1:8" x14ac:dyDescent="0.25">
      <c r="A474" s="32"/>
      <c r="B474" s="234">
        <v>42</v>
      </c>
      <c r="C474" s="42"/>
      <c r="D474" s="238" t="s">
        <v>24</v>
      </c>
      <c r="E474" s="113">
        <f t="shared" si="211"/>
        <v>9950</v>
      </c>
      <c r="F474" s="223">
        <f t="shared" si="211"/>
        <v>9950</v>
      </c>
      <c r="H474" s="223">
        <f t="shared" si="211"/>
        <v>300.27999999999997</v>
      </c>
    </row>
    <row r="475" spans="1:8" x14ac:dyDescent="0.25">
      <c r="A475" s="67"/>
      <c r="B475" s="76">
        <v>424</v>
      </c>
      <c r="C475" s="71"/>
      <c r="D475" s="72" t="s">
        <v>102</v>
      </c>
      <c r="E475" s="106">
        <f t="shared" si="211"/>
        <v>9950</v>
      </c>
      <c r="F475" s="249">
        <f t="shared" si="211"/>
        <v>9950</v>
      </c>
      <c r="H475" s="249">
        <f t="shared" si="211"/>
        <v>300.27999999999997</v>
      </c>
    </row>
    <row r="476" spans="1:8" x14ac:dyDescent="0.25">
      <c r="A476" s="17"/>
      <c r="B476" s="26">
        <v>4241</v>
      </c>
      <c r="C476" s="19"/>
      <c r="D476" s="20" t="s">
        <v>113</v>
      </c>
      <c r="E476" s="201">
        <v>9950</v>
      </c>
      <c r="F476" s="201">
        <v>9950</v>
      </c>
      <c r="H476" s="201">
        <v>300.27999999999997</v>
      </c>
    </row>
    <row r="477" spans="1:8" x14ac:dyDescent="0.25">
      <c r="A477" s="17"/>
      <c r="B477" s="26"/>
      <c r="C477" s="19"/>
      <c r="D477" s="27"/>
      <c r="E477" s="203"/>
      <c r="F477" s="203"/>
    </row>
    <row r="478" spans="1:8" x14ac:dyDescent="0.25">
      <c r="A478" s="531"/>
      <c r="B478" s="532"/>
      <c r="C478" s="533"/>
      <c r="D478" s="10"/>
      <c r="E478" s="203"/>
      <c r="F478" s="203"/>
    </row>
    <row r="479" spans="1:8" x14ac:dyDescent="0.25">
      <c r="A479" s="489"/>
      <c r="B479" s="490"/>
      <c r="C479" s="491"/>
      <c r="D479" s="16"/>
      <c r="E479" s="203"/>
      <c r="F479" s="203"/>
    </row>
    <row r="480" spans="1:8" x14ac:dyDescent="0.25">
      <c r="A480" s="522"/>
      <c r="B480" s="523"/>
      <c r="C480" s="524"/>
      <c r="D480" s="9"/>
      <c r="E480" s="203"/>
      <c r="F480" s="203"/>
    </row>
    <row r="481" spans="1:6" x14ac:dyDescent="0.25">
      <c r="A481" s="528"/>
      <c r="B481" s="529"/>
      <c r="C481" s="530"/>
      <c r="D481" s="9"/>
      <c r="E481" s="203"/>
      <c r="F481" s="203"/>
    </row>
    <row r="482" spans="1:6" x14ac:dyDescent="0.25">
      <c r="A482" s="489"/>
      <c r="B482" s="490"/>
      <c r="C482" s="491"/>
      <c r="D482" s="16"/>
      <c r="E482" s="203"/>
      <c r="F482" s="203"/>
    </row>
    <row r="483" spans="1:6" x14ac:dyDescent="0.25">
      <c r="A483" s="522"/>
      <c r="B483" s="523"/>
      <c r="C483" s="524"/>
      <c r="D483" s="9"/>
      <c r="E483" s="203"/>
      <c r="F483" s="203"/>
    </row>
    <row r="484" spans="1:6" x14ac:dyDescent="0.25">
      <c r="A484" s="528"/>
      <c r="B484" s="529"/>
      <c r="C484" s="530"/>
      <c r="D484" s="9"/>
      <c r="E484" s="203"/>
      <c r="F484" s="203"/>
    </row>
  </sheetData>
  <mergeCells count="225">
    <mergeCell ref="A454:C454"/>
    <mergeCell ref="A87:C87"/>
    <mergeCell ref="A89:C89"/>
    <mergeCell ref="A90:C90"/>
    <mergeCell ref="A93:C93"/>
    <mergeCell ref="A94:C94"/>
    <mergeCell ref="A56:C56"/>
    <mergeCell ref="A60:C60"/>
    <mergeCell ref="A57:C57"/>
    <mergeCell ref="A58:C58"/>
    <mergeCell ref="A59:C59"/>
    <mergeCell ref="A80:C80"/>
    <mergeCell ref="A67:C67"/>
    <mergeCell ref="A75:C75"/>
    <mergeCell ref="A76:C76"/>
    <mergeCell ref="A71:C71"/>
    <mergeCell ref="A73:C73"/>
    <mergeCell ref="A139:C139"/>
    <mergeCell ref="A168:C168"/>
    <mergeCell ref="A172:C172"/>
    <mergeCell ref="A174:C174"/>
    <mergeCell ref="A391:C391"/>
    <mergeCell ref="A302:C302"/>
    <mergeCell ref="B304:C304"/>
    <mergeCell ref="A1:G1"/>
    <mergeCell ref="A7:C7"/>
    <mergeCell ref="A81:C81"/>
    <mergeCell ref="A85:C85"/>
    <mergeCell ref="A10:C10"/>
    <mergeCell ref="A11:C11"/>
    <mergeCell ref="A8:C8"/>
    <mergeCell ref="A9:C9"/>
    <mergeCell ref="A125:C125"/>
    <mergeCell ref="A102:C102"/>
    <mergeCell ref="A96:C96"/>
    <mergeCell ref="A100:C100"/>
    <mergeCell ref="A95:C95"/>
    <mergeCell ref="A6:C6"/>
    <mergeCell ref="A45:C45"/>
    <mergeCell ref="A47:C47"/>
    <mergeCell ref="A48:C48"/>
    <mergeCell ref="A54:C54"/>
    <mergeCell ref="A3:F3"/>
    <mergeCell ref="A5:C5"/>
    <mergeCell ref="A483:C483"/>
    <mergeCell ref="A484:C484"/>
    <mergeCell ref="A478:C478"/>
    <mergeCell ref="A479:C479"/>
    <mergeCell ref="A480:C480"/>
    <mergeCell ref="A482:C482"/>
    <mergeCell ref="A354:C354"/>
    <mergeCell ref="A355:C355"/>
    <mergeCell ref="A356:C356"/>
    <mergeCell ref="A357:C357"/>
    <mergeCell ref="A358:C358"/>
    <mergeCell ref="A447:C447"/>
    <mergeCell ref="A468:C468"/>
    <mergeCell ref="A423:C423"/>
    <mergeCell ref="A425:C425"/>
    <mergeCell ref="A427:C427"/>
    <mergeCell ref="A428:C428"/>
    <mergeCell ref="A481:C481"/>
    <mergeCell ref="A431:C431"/>
    <mergeCell ref="A440:C440"/>
    <mergeCell ref="A378:C378"/>
    <mergeCell ref="A419:C419"/>
    <mergeCell ref="A359:C359"/>
    <mergeCell ref="A388:C388"/>
    <mergeCell ref="A330:C330"/>
    <mergeCell ref="A389:C389"/>
    <mergeCell ref="A341:C341"/>
    <mergeCell ref="A327:C327"/>
    <mergeCell ref="B305:C305"/>
    <mergeCell ref="A345:C345"/>
    <mergeCell ref="A294:C294"/>
    <mergeCell ref="A295:C295"/>
    <mergeCell ref="A319:C319"/>
    <mergeCell ref="A301:C301"/>
    <mergeCell ref="A377:C377"/>
    <mergeCell ref="A375:C375"/>
    <mergeCell ref="A316:C316"/>
    <mergeCell ref="B306:C306"/>
    <mergeCell ref="A372:C372"/>
    <mergeCell ref="A371:C371"/>
    <mergeCell ref="A342:C342"/>
    <mergeCell ref="A332:C332"/>
    <mergeCell ref="A322:C322"/>
    <mergeCell ref="A367:C367"/>
    <mergeCell ref="A369:C369"/>
    <mergeCell ref="A297:C297"/>
    <mergeCell ref="A298:C298"/>
    <mergeCell ref="A299:C299"/>
    <mergeCell ref="A201:C201"/>
    <mergeCell ref="A183:C183"/>
    <mergeCell ref="A167:C167"/>
    <mergeCell ref="A176:C176"/>
    <mergeCell ref="A158:C158"/>
    <mergeCell ref="A408:C408"/>
    <mergeCell ref="A411:C411"/>
    <mergeCell ref="A293:C293"/>
    <mergeCell ref="B381:C381"/>
    <mergeCell ref="B382:C382"/>
    <mergeCell ref="A363:C363"/>
    <mergeCell ref="A352:C352"/>
    <mergeCell ref="A353:C353"/>
    <mergeCell ref="A348:C348"/>
    <mergeCell ref="A351:C351"/>
    <mergeCell ref="A349:C349"/>
    <mergeCell ref="A344:C344"/>
    <mergeCell ref="A347:C347"/>
    <mergeCell ref="A317:C317"/>
    <mergeCell ref="A318:C318"/>
    <mergeCell ref="B307:C307"/>
    <mergeCell ref="B308:C308"/>
    <mergeCell ref="B309:C309"/>
    <mergeCell ref="B310:C310"/>
    <mergeCell ref="A221:C221"/>
    <mergeCell ref="B262:C262"/>
    <mergeCell ref="B263:C263"/>
    <mergeCell ref="B264:C264"/>
    <mergeCell ref="A272:C272"/>
    <mergeCell ref="A217:C217"/>
    <mergeCell ref="A12:C12"/>
    <mergeCell ref="A46:C46"/>
    <mergeCell ref="A14:C14"/>
    <mergeCell ref="A18:C18"/>
    <mergeCell ref="A19:C19"/>
    <mergeCell ref="A20:C20"/>
    <mergeCell ref="A205:C205"/>
    <mergeCell ref="A162:C162"/>
    <mergeCell ref="A163:C163"/>
    <mergeCell ref="A166:C166"/>
    <mergeCell ref="A177:C177"/>
    <mergeCell ref="A180:C180"/>
    <mergeCell ref="A181:C181"/>
    <mergeCell ref="A119:C119"/>
    <mergeCell ref="A122:C122"/>
    <mergeCell ref="A124:C124"/>
    <mergeCell ref="A129:C129"/>
    <mergeCell ref="A131:C131"/>
    <mergeCell ref="A288:C288"/>
    <mergeCell ref="B311:C311"/>
    <mergeCell ref="B312:C312"/>
    <mergeCell ref="A314:C314"/>
    <mergeCell ref="A315:C315"/>
    <mergeCell ref="A276:C276"/>
    <mergeCell ref="A247:C247"/>
    <mergeCell ref="A292:C292"/>
    <mergeCell ref="A285:C285"/>
    <mergeCell ref="B268:C268"/>
    <mergeCell ref="B265:C265"/>
    <mergeCell ref="A300:C300"/>
    <mergeCell ref="A133:C133"/>
    <mergeCell ref="A134:C134"/>
    <mergeCell ref="A137:C137"/>
    <mergeCell ref="A138:C138"/>
    <mergeCell ref="A143:C143"/>
    <mergeCell ref="A145:C145"/>
    <mergeCell ref="A147:C147"/>
    <mergeCell ref="A153:C153"/>
    <mergeCell ref="A192:C192"/>
    <mergeCell ref="A188:C188"/>
    <mergeCell ref="A154:C154"/>
    <mergeCell ref="A160:C160"/>
    <mergeCell ref="A148:C148"/>
    <mergeCell ref="A151:C151"/>
    <mergeCell ref="A152:C152"/>
    <mergeCell ref="A79:C79"/>
    <mergeCell ref="A123:C123"/>
    <mergeCell ref="A104:C104"/>
    <mergeCell ref="A105:C105"/>
    <mergeCell ref="A108:C108"/>
    <mergeCell ref="A109:C109"/>
    <mergeCell ref="A114:C114"/>
    <mergeCell ref="A116:C116"/>
    <mergeCell ref="A118:C118"/>
    <mergeCell ref="A110:C110"/>
    <mergeCell ref="A407:C407"/>
    <mergeCell ref="A405:C405"/>
    <mergeCell ref="A403:C403"/>
    <mergeCell ref="A384:C384"/>
    <mergeCell ref="A392:C392"/>
    <mergeCell ref="A393:C393"/>
    <mergeCell ref="A239:C239"/>
    <mergeCell ref="A275:C275"/>
    <mergeCell ref="B270:C270"/>
    <mergeCell ref="B269:C269"/>
    <mergeCell ref="A273:C273"/>
    <mergeCell ref="A274:C274"/>
    <mergeCell ref="A328:C328"/>
    <mergeCell ref="A336:C336"/>
    <mergeCell ref="A331:C331"/>
    <mergeCell ref="A279:C279"/>
    <mergeCell ref="A280:C280"/>
    <mergeCell ref="A253:C253"/>
    <mergeCell ref="A251:C251"/>
    <mergeCell ref="A252:C252"/>
    <mergeCell ref="A260:C260"/>
    <mergeCell ref="A255:C255"/>
    <mergeCell ref="A256:C256"/>
    <mergeCell ref="A257:C257"/>
    <mergeCell ref="A191:C191"/>
    <mergeCell ref="A186:C186"/>
    <mergeCell ref="A187:C187"/>
    <mergeCell ref="A193:C193"/>
    <mergeCell ref="A271:C271"/>
    <mergeCell ref="A200:C200"/>
    <mergeCell ref="A194:C194"/>
    <mergeCell ref="A195:C195"/>
    <mergeCell ref="A198:C198"/>
    <mergeCell ref="A199:C199"/>
    <mergeCell ref="B266:C266"/>
    <mergeCell ref="B267:C267"/>
    <mergeCell ref="A258:C258"/>
    <mergeCell ref="A218:C218"/>
    <mergeCell ref="A220:C220"/>
    <mergeCell ref="A219:C219"/>
    <mergeCell ref="A208:C208"/>
    <mergeCell ref="A209:C209"/>
    <mergeCell ref="A210:C210"/>
    <mergeCell ref="A189:C189"/>
    <mergeCell ref="A259:C259"/>
    <mergeCell ref="A222:C222"/>
    <mergeCell ref="A238:C238"/>
    <mergeCell ref="A244:C244"/>
  </mergeCells>
  <pageMargins left="0.11811023622047245" right="0" top="0.74803149606299213" bottom="0.74803149606299213" header="0.31496062992125984" footer="0.31496062992125984"/>
  <pageSetup paperSize="9" scale="2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List1</vt:lpstr>
      <vt:lpstr>SAŽETAK</vt:lpstr>
      <vt:lpstr>Račun prihoda i rashoda</vt:lpstr>
      <vt:lpstr> Prihodi i rashodi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Buzjak</cp:lastModifiedBy>
  <cp:lastPrinted>2024-12-18T07:17:37Z</cp:lastPrinted>
  <dcterms:created xsi:type="dcterms:W3CDTF">2022-08-12T12:51:27Z</dcterms:created>
  <dcterms:modified xsi:type="dcterms:W3CDTF">2024-12-18T07:49:23Z</dcterms:modified>
</cp:coreProperties>
</file>