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xr:revisionPtr revIDLastSave="0" documentId="8_{78F9BACE-BEF8-4BF7-B0F1-68B540198DE9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List1" sheetId="8" state="hidden" r:id="rId1"/>
    <sheet name="SAŽETAK" sheetId="1" r:id="rId2"/>
    <sheet name="Račun prihoda i rashoda" sheetId="11" r:id="rId3"/>
    <sheet name=" Prihodi i rashodi po izvorima" sheetId="3" r:id="rId4"/>
    <sheet name="POSEBNI DIO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11" i="1"/>
  <c r="K12" i="1"/>
  <c r="K13" i="1"/>
  <c r="K8" i="1"/>
  <c r="I27" i="11"/>
  <c r="I28" i="11"/>
  <c r="I29" i="11"/>
  <c r="I30" i="11"/>
  <c r="I31" i="11"/>
  <c r="I32" i="11"/>
  <c r="I33" i="11"/>
  <c r="I34" i="11"/>
  <c r="I26" i="11"/>
  <c r="I13" i="11"/>
  <c r="I14" i="11"/>
  <c r="I15" i="11"/>
  <c r="I16" i="11"/>
  <c r="I17" i="11"/>
  <c r="I18" i="11"/>
  <c r="I12" i="11"/>
  <c r="H26" i="3"/>
  <c r="H27" i="3"/>
  <c r="H28" i="3"/>
  <c r="H29" i="3"/>
  <c r="H31" i="3"/>
  <c r="H32" i="3"/>
  <c r="H25" i="3"/>
  <c r="H12" i="3"/>
  <c r="H13" i="3"/>
  <c r="H14" i="3"/>
  <c r="H15" i="3"/>
  <c r="H17" i="3"/>
  <c r="H18" i="3"/>
  <c r="H11" i="3"/>
  <c r="K17" i="7"/>
  <c r="K18" i="7"/>
  <c r="K19" i="7"/>
  <c r="K21" i="7"/>
  <c r="K22" i="7"/>
  <c r="K23" i="7"/>
  <c r="K25" i="7"/>
  <c r="K27" i="7"/>
  <c r="K29" i="7"/>
  <c r="K31" i="7"/>
  <c r="K32" i="7"/>
  <c r="K34" i="7"/>
  <c r="K37" i="7"/>
  <c r="K38" i="7"/>
  <c r="K39" i="7"/>
  <c r="K40" i="7"/>
  <c r="K41" i="7"/>
  <c r="K42" i="7"/>
  <c r="K43" i="7"/>
  <c r="K44" i="7"/>
  <c r="K45" i="7"/>
  <c r="K47" i="7"/>
  <c r="K48" i="7"/>
  <c r="K49" i="7"/>
  <c r="K50" i="7"/>
  <c r="K51" i="7"/>
  <c r="K52" i="7"/>
  <c r="K54" i="7"/>
  <c r="K55" i="7"/>
  <c r="K57" i="7"/>
  <c r="K58" i="7"/>
  <c r="K59" i="7"/>
  <c r="K60" i="7"/>
  <c r="K61" i="7"/>
  <c r="K62" i="7"/>
  <c r="K63" i="7"/>
  <c r="K64" i="7"/>
  <c r="K65" i="7"/>
  <c r="K66" i="7"/>
  <c r="K68" i="7"/>
  <c r="K69" i="7"/>
  <c r="K70" i="7"/>
  <c r="K71" i="7"/>
  <c r="K72" i="7"/>
  <c r="K73" i="7"/>
  <c r="K74" i="7"/>
  <c r="K75" i="7"/>
  <c r="K77" i="7"/>
  <c r="K78" i="7"/>
  <c r="K79" i="7"/>
  <c r="K80" i="7"/>
  <c r="K82" i="7"/>
  <c r="K83" i="7"/>
  <c r="K84" i="7"/>
  <c r="K85" i="7"/>
  <c r="K86" i="7"/>
  <c r="K87" i="7"/>
  <c r="K88" i="7"/>
  <c r="K89" i="7"/>
  <c r="K91" i="7"/>
  <c r="K92" i="7"/>
  <c r="K93" i="7"/>
  <c r="K94" i="7"/>
  <c r="K95" i="7"/>
  <c r="K97" i="7"/>
  <c r="K98" i="7"/>
  <c r="K99" i="7"/>
  <c r="K100" i="7"/>
  <c r="K101" i="7"/>
  <c r="K102" i="7"/>
  <c r="K103" i="7"/>
  <c r="K104" i="7"/>
  <c r="K106" i="7"/>
  <c r="K107" i="7"/>
  <c r="K109" i="7"/>
  <c r="K111" i="7"/>
  <c r="K112" i="7"/>
  <c r="K113" i="7"/>
  <c r="K114" i="7"/>
  <c r="K115" i="7"/>
  <c r="K116" i="7"/>
  <c r="K117" i="7"/>
  <c r="K118" i="7"/>
  <c r="K120" i="7"/>
  <c r="K121" i="7"/>
  <c r="K123" i="7"/>
  <c r="K211" i="7"/>
  <c r="K213" i="7"/>
  <c r="K214" i="7"/>
  <c r="K215" i="7"/>
  <c r="K216" i="7"/>
  <c r="K223" i="7"/>
  <c r="K225" i="7"/>
  <c r="K226" i="7"/>
  <c r="K227" i="7"/>
  <c r="K228" i="7"/>
  <c r="K229" i="7"/>
  <c r="K231" i="7"/>
  <c r="K232" i="7"/>
  <c r="K233" i="7"/>
  <c r="K234" i="7"/>
  <c r="K235" i="7"/>
  <c r="K242" i="7"/>
  <c r="K243" i="7"/>
  <c r="K244" i="7"/>
  <c r="K245" i="7"/>
  <c r="K246" i="7"/>
  <c r="K247" i="7"/>
  <c r="K263" i="7"/>
  <c r="K264" i="7"/>
  <c r="K265" i="7"/>
  <c r="K266" i="7"/>
  <c r="K267" i="7"/>
  <c r="K268" i="7"/>
  <c r="K270" i="7"/>
  <c r="K271" i="7"/>
  <c r="K272" i="7"/>
  <c r="K273" i="7"/>
  <c r="K274" i="7"/>
  <c r="K275" i="7"/>
  <c r="K277" i="7"/>
  <c r="K278" i="7"/>
  <c r="K279" i="7"/>
  <c r="K280" i="7"/>
  <c r="K281" i="7"/>
  <c r="K283" i="7"/>
  <c r="K284" i="7"/>
  <c r="K285" i="7"/>
  <c r="K286" i="7"/>
  <c r="K288" i="7"/>
  <c r="K290" i="7"/>
  <c r="K291" i="7"/>
  <c r="K297" i="7"/>
  <c r="K298" i="7"/>
  <c r="K299" i="7"/>
  <c r="K300" i="7"/>
  <c r="K301" i="7"/>
  <c r="K305" i="7"/>
  <c r="K310" i="7"/>
  <c r="K311" i="7"/>
  <c r="K312" i="7"/>
  <c r="K313" i="7"/>
  <c r="K318" i="7"/>
  <c r="K319" i="7"/>
  <c r="K320" i="7"/>
  <c r="K321" i="7"/>
  <c r="K325" i="7"/>
  <c r="K326" i="7"/>
  <c r="K332" i="7"/>
  <c r="K333" i="7"/>
  <c r="K336" i="7"/>
  <c r="K341" i="7"/>
  <c r="K342" i="7"/>
  <c r="K347" i="7"/>
  <c r="K348" i="7"/>
  <c r="K349" i="7"/>
  <c r="K367" i="7"/>
  <c r="K368" i="7"/>
  <c r="K372" i="7"/>
  <c r="K373" i="7"/>
  <c r="K374" i="7"/>
  <c r="K375" i="7"/>
  <c r="K379" i="7"/>
  <c r="K380" i="7"/>
  <c r="K381" i="7"/>
  <c r="K383" i="7"/>
  <c r="K386" i="7"/>
  <c r="K391" i="7"/>
  <c r="K393" i="7"/>
  <c r="K394" i="7"/>
  <c r="K395" i="7"/>
  <c r="K396" i="7"/>
  <c r="K397" i="7"/>
  <c r="K398" i="7"/>
  <c r="K399" i="7"/>
  <c r="K400" i="7"/>
  <c r="K402" i="7"/>
  <c r="K403" i="7"/>
  <c r="K404" i="7"/>
  <c r="K405" i="7"/>
  <c r="K406" i="7"/>
  <c r="K412" i="7"/>
  <c r="K414" i="7"/>
  <c r="K415" i="7"/>
  <c r="K419" i="7"/>
  <c r="K420" i="7"/>
  <c r="K421" i="7"/>
  <c r="K423" i="7"/>
  <c r="K424" i="7"/>
  <c r="K425" i="7"/>
  <c r="K427" i="7"/>
  <c r="K429" i="7"/>
  <c r="K430" i="7"/>
  <c r="K431" i="7"/>
  <c r="K432" i="7"/>
  <c r="K435" i="7"/>
  <c r="K436" i="7"/>
  <c r="K438" i="7"/>
  <c r="K441" i="7"/>
  <c r="K442" i="7"/>
  <c r="K443" i="7"/>
  <c r="K449" i="7"/>
  <c r="K450" i="7"/>
  <c r="K451" i="7"/>
  <c r="K452" i="7"/>
  <c r="K453" i="7"/>
  <c r="K454" i="7"/>
  <c r="K455" i="7"/>
  <c r="K456" i="7"/>
  <c r="K458" i="7"/>
  <c r="K459" i="7"/>
  <c r="K460" i="7"/>
  <c r="K468" i="7"/>
  <c r="K470" i="7"/>
  <c r="K471" i="7"/>
  <c r="K474" i="7"/>
  <c r="K475" i="7"/>
  <c r="K496" i="7"/>
  <c r="K498" i="7"/>
  <c r="K499" i="7"/>
  <c r="K500" i="7"/>
  <c r="K501" i="7"/>
  <c r="K502" i="7"/>
  <c r="K503" i="7"/>
  <c r="K504" i="7"/>
  <c r="K505" i="7"/>
  <c r="K8" i="7"/>
  <c r="K9" i="7"/>
  <c r="K11" i="7"/>
  <c r="K12" i="7"/>
  <c r="K13" i="7"/>
  <c r="K14" i="7"/>
  <c r="K15" i="7"/>
  <c r="K7" i="7"/>
  <c r="K6" i="7"/>
  <c r="J247" i="7"/>
  <c r="J61" i="7"/>
  <c r="I25" i="3"/>
  <c r="I26" i="3"/>
  <c r="I27" i="3"/>
  <c r="I28" i="3"/>
  <c r="I29" i="3"/>
  <c r="I30" i="3"/>
  <c r="I31" i="3"/>
  <c r="I32" i="3"/>
  <c r="I12" i="3"/>
  <c r="I13" i="3"/>
  <c r="I14" i="3"/>
  <c r="I15" i="3"/>
  <c r="I16" i="3"/>
  <c r="I17" i="3"/>
  <c r="I18" i="3"/>
  <c r="I11" i="3"/>
  <c r="G25" i="3"/>
  <c r="G11" i="3"/>
  <c r="D11" i="3"/>
  <c r="E11" i="3"/>
  <c r="F11" i="3"/>
  <c r="D25" i="3"/>
  <c r="E25" i="3"/>
  <c r="F25" i="3"/>
  <c r="C25" i="3"/>
  <c r="C11" i="3"/>
  <c r="D33" i="11"/>
  <c r="D27" i="11"/>
  <c r="D26" i="11" s="1"/>
  <c r="D13" i="11"/>
  <c r="D12" i="11" s="1"/>
  <c r="J14" i="11"/>
  <c r="J16" i="11"/>
  <c r="J17" i="11"/>
  <c r="J18" i="11"/>
  <c r="J28" i="11"/>
  <c r="J29" i="11"/>
  <c r="J30" i="11"/>
  <c r="J31" i="11"/>
  <c r="J32" i="11"/>
  <c r="J34" i="11"/>
  <c r="J35" i="11"/>
  <c r="H33" i="11"/>
  <c r="H27" i="11"/>
  <c r="H13" i="11"/>
  <c r="H12" i="11" s="1"/>
  <c r="L9" i="1"/>
  <c r="L11" i="1"/>
  <c r="L12" i="1"/>
  <c r="L13" i="1"/>
  <c r="L8" i="1"/>
  <c r="J11" i="1"/>
  <c r="J8" i="1"/>
  <c r="J14" i="1" s="1"/>
  <c r="J7" i="7" l="1"/>
  <c r="H26" i="11"/>
  <c r="F11" i="1" l="1"/>
  <c r="F8" i="1"/>
  <c r="F14" i="1" s="1"/>
  <c r="J9" i="7"/>
  <c r="J8" i="7"/>
  <c r="J6" i="7"/>
  <c r="L318" i="7"/>
  <c r="L319" i="7"/>
  <c r="L320" i="7"/>
  <c r="L321" i="7"/>
  <c r="L325" i="7"/>
  <c r="L328" i="7"/>
  <c r="L330" i="7"/>
  <c r="L332" i="7"/>
  <c r="L336" i="7"/>
  <c r="L342" i="7"/>
  <c r="L347" i="7"/>
  <c r="L348" i="7"/>
  <c r="L349" i="7"/>
  <c r="L353" i="7"/>
  <c r="L354" i="7"/>
  <c r="L355" i="7"/>
  <c r="L356" i="7"/>
  <c r="L360" i="7"/>
  <c r="L362" i="7"/>
  <c r="L363" i="7"/>
  <c r="L364" i="7"/>
  <c r="L365" i="7"/>
  <c r="L367" i="7"/>
  <c r="L368" i="7"/>
  <c r="L372" i="7"/>
  <c r="L373" i="7"/>
  <c r="L379" i="7"/>
  <c r="L380" i="7"/>
  <c r="L389" i="7"/>
  <c r="L390" i="7"/>
  <c r="L391" i="7"/>
  <c r="L393" i="7"/>
  <c r="L394" i="7"/>
  <c r="L395" i="7"/>
  <c r="L396" i="7"/>
  <c r="L397" i="7"/>
  <c r="L398" i="7"/>
  <c r="L399" i="7"/>
  <c r="L400" i="7"/>
  <c r="L402" i="7"/>
  <c r="L403" i="7"/>
  <c r="L404" i="7"/>
  <c r="L405" i="7"/>
  <c r="L406" i="7"/>
  <c r="L412" i="7"/>
  <c r="L414" i="7"/>
  <c r="L415" i="7"/>
  <c r="L419" i="7"/>
  <c r="L420" i="7"/>
  <c r="L427" i="7"/>
  <c r="L429" i="7"/>
  <c r="L430" i="7"/>
  <c r="L431" i="7"/>
  <c r="L432" i="7"/>
  <c r="L435" i="7"/>
  <c r="L436" i="7"/>
  <c r="L438" i="7"/>
  <c r="L441" i="7"/>
  <c r="L442" i="7"/>
  <c r="L443" i="7"/>
  <c r="L449" i="7"/>
  <c r="L450" i="7"/>
  <c r="L451" i="7"/>
  <c r="L452" i="7"/>
  <c r="L453" i="7"/>
  <c r="L454" i="7"/>
  <c r="L455" i="7"/>
  <c r="L456" i="7"/>
  <c r="L458" i="7"/>
  <c r="L459" i="7"/>
  <c r="L460" i="7"/>
  <c r="L468" i="7"/>
  <c r="L470" i="7"/>
  <c r="L471" i="7"/>
  <c r="L474" i="7"/>
  <c r="L475" i="7"/>
  <c r="L477" i="7"/>
  <c r="L478" i="7"/>
  <c r="L481" i="7"/>
  <c r="L482" i="7"/>
  <c r="L484" i="7"/>
  <c r="L485" i="7"/>
  <c r="L486" i="7"/>
  <c r="L487" i="7"/>
  <c r="L488" i="7"/>
  <c r="L496" i="7"/>
  <c r="L498" i="7"/>
  <c r="L499" i="7"/>
  <c r="L500" i="7"/>
  <c r="L501" i="7"/>
  <c r="L502" i="7"/>
  <c r="L503" i="7"/>
  <c r="L504" i="7"/>
  <c r="L505" i="7"/>
  <c r="J484" i="7"/>
  <c r="J485" i="7"/>
  <c r="J486" i="7"/>
  <c r="J487" i="7"/>
  <c r="J496" i="7"/>
  <c r="J498" i="7"/>
  <c r="J499" i="7"/>
  <c r="J500" i="7"/>
  <c r="J502" i="7"/>
  <c r="J503" i="7"/>
  <c r="J504" i="7"/>
  <c r="J489" i="7"/>
  <c r="J490" i="7"/>
  <c r="J491" i="7"/>
  <c r="J492" i="7"/>
  <c r="J494" i="7"/>
  <c r="J472" i="7"/>
  <c r="J471" i="7" s="1"/>
  <c r="J470" i="7" s="1"/>
  <c r="J474" i="7"/>
  <c r="J414" i="7"/>
  <c r="J415" i="7"/>
  <c r="J412" i="7" s="1"/>
  <c r="J416" i="7"/>
  <c r="J419" i="7"/>
  <c r="J408" i="7"/>
  <c r="J409" i="7"/>
  <c r="J410" i="7"/>
  <c r="J405" i="7"/>
  <c r="J402" i="7"/>
  <c r="J403" i="7"/>
  <c r="J399" i="7"/>
  <c r="J397" i="7"/>
  <c r="J395" i="7"/>
  <c r="J369" i="7"/>
  <c r="J372" i="7"/>
  <c r="J368" i="7" s="1"/>
  <c r="J367" i="7" s="1"/>
  <c r="J332" i="7"/>
  <c r="J342" i="7"/>
  <c r="J320" i="7"/>
  <c r="J325" i="7"/>
  <c r="J465" i="7"/>
  <c r="J461" i="7"/>
  <c r="J459" i="7"/>
  <c r="J455" i="7"/>
  <c r="J453" i="7"/>
  <c r="J451" i="7"/>
  <c r="J445" i="7"/>
  <c r="J421" i="7"/>
  <c r="J439" i="7"/>
  <c r="J435" i="7"/>
  <c r="J433" i="7"/>
  <c r="J430" i="7" s="1"/>
  <c r="J431" i="7"/>
  <c r="J441" i="7"/>
  <c r="J479" i="7"/>
  <c r="J478" i="7" s="1"/>
  <c r="J477" i="7" s="1"/>
  <c r="J481" i="7"/>
  <c r="J389" i="7"/>
  <c r="J379" i="7"/>
  <c r="J348" i="7"/>
  <c r="J353" i="7"/>
  <c r="J363" i="7"/>
  <c r="J364" i="7"/>
  <c r="J355" i="7"/>
  <c r="J354" i="7" s="1"/>
  <c r="L277" i="7"/>
  <c r="L278" i="7"/>
  <c r="L279" i="7"/>
  <c r="L280" i="7"/>
  <c r="L281" i="7"/>
  <c r="L283" i="7"/>
  <c r="L284" i="7"/>
  <c r="L285" i="7"/>
  <c r="L286" i="7"/>
  <c r="L288" i="7"/>
  <c r="L290" i="7"/>
  <c r="L291" i="7"/>
  <c r="L300" i="7"/>
  <c r="L302" i="7"/>
  <c r="L305" i="7"/>
  <c r="L310" i="7"/>
  <c r="L311" i="7"/>
  <c r="L312" i="7"/>
  <c r="L313" i="7"/>
  <c r="L315" i="7"/>
  <c r="L316" i="7"/>
  <c r="J315" i="7"/>
  <c r="J312" i="7"/>
  <c r="J311" i="7" s="1"/>
  <c r="J310" i="7" s="1"/>
  <c r="J307" i="7"/>
  <c r="J306" i="7" s="1"/>
  <c r="J300" i="7"/>
  <c r="J283" i="7"/>
  <c r="J290" i="7"/>
  <c r="J279" i="7"/>
  <c r="L101" i="7"/>
  <c r="L102" i="7"/>
  <c r="L103" i="7"/>
  <c r="L104" i="7"/>
  <c r="L106" i="7"/>
  <c r="L107" i="7"/>
  <c r="L108" i="7"/>
  <c r="L109" i="7"/>
  <c r="L111" i="7"/>
  <c r="L112" i="7"/>
  <c r="L113" i="7"/>
  <c r="L114" i="7"/>
  <c r="L115" i="7"/>
  <c r="L116" i="7"/>
  <c r="L117" i="7"/>
  <c r="L118" i="7"/>
  <c r="L120" i="7"/>
  <c r="L121" i="7"/>
  <c r="L122" i="7"/>
  <c r="L123" i="7"/>
  <c r="L124" i="7"/>
  <c r="L126" i="7"/>
  <c r="L127" i="7"/>
  <c r="L128" i="7"/>
  <c r="L129" i="7"/>
  <c r="L130" i="7"/>
  <c r="L131" i="7"/>
  <c r="L132" i="7"/>
  <c r="L133" i="7"/>
  <c r="L135" i="7"/>
  <c r="L136" i="7"/>
  <c r="L138" i="7"/>
  <c r="L140" i="7"/>
  <c r="L141" i="7"/>
  <c r="L142" i="7"/>
  <c r="L143" i="7"/>
  <c r="L144" i="7"/>
  <c r="L145" i="7"/>
  <c r="L146" i="7"/>
  <c r="L147" i="7"/>
  <c r="L149" i="7"/>
  <c r="L150" i="7"/>
  <c r="L152" i="7"/>
  <c r="L211" i="7"/>
  <c r="L213" i="7"/>
  <c r="L214" i="7"/>
  <c r="L215" i="7"/>
  <c r="L216" i="7"/>
  <c r="L217" i="7"/>
  <c r="L219" i="7"/>
  <c r="L220" i="7"/>
  <c r="L221" i="7"/>
  <c r="L222" i="7"/>
  <c r="L223" i="7"/>
  <c r="L225" i="7"/>
  <c r="L226" i="7"/>
  <c r="L227" i="7"/>
  <c r="L228" i="7"/>
  <c r="L229" i="7"/>
  <c r="L231" i="7"/>
  <c r="L232" i="7"/>
  <c r="L233" i="7"/>
  <c r="L234" i="7"/>
  <c r="L252" i="7"/>
  <c r="L255" i="7"/>
  <c r="L258" i="7"/>
  <c r="L259" i="7"/>
  <c r="L260" i="7"/>
  <c r="L261" i="7"/>
  <c r="L262" i="7"/>
  <c r="L263" i="7"/>
  <c r="L264" i="7"/>
  <c r="L265" i="7"/>
  <c r="L266" i="7"/>
  <c r="L267" i="7"/>
  <c r="L268" i="7"/>
  <c r="L270" i="7"/>
  <c r="L271" i="7"/>
  <c r="L272" i="7"/>
  <c r="L273" i="7"/>
  <c r="L99" i="7"/>
  <c r="L100" i="7"/>
  <c r="J272" i="7"/>
  <c r="J271" i="7" s="1"/>
  <c r="J270" i="7" s="1"/>
  <c r="J268" i="7" s="1"/>
  <c r="J266" i="7"/>
  <c r="J265" i="7" s="1"/>
  <c r="J264" i="7" s="1"/>
  <c r="J263" i="7" s="1"/>
  <c r="J261" i="7"/>
  <c r="J260" i="7" s="1"/>
  <c r="J259" i="7" s="1"/>
  <c r="J258" i="7" s="1"/>
  <c r="J252" i="7"/>
  <c r="J251" i="7" s="1"/>
  <c r="J250" i="7" s="1"/>
  <c r="J248" i="7" s="1"/>
  <c r="J245" i="7"/>
  <c r="J244" i="7"/>
  <c r="J243" i="7" s="1"/>
  <c r="J242" i="7" s="1"/>
  <c r="J238" i="7"/>
  <c r="J235" i="7"/>
  <c r="J233" i="7"/>
  <c r="J232" i="7"/>
  <c r="J231" i="7" s="1"/>
  <c r="J229" i="7" s="1"/>
  <c r="J227" i="7"/>
  <c r="J226" i="7" s="1"/>
  <c r="J225" i="7" s="1"/>
  <c r="J223" i="7" s="1"/>
  <c r="J221" i="7"/>
  <c r="J220" i="7" s="1"/>
  <c r="J219" i="7" s="1"/>
  <c r="J217" i="7" s="1"/>
  <c r="J215" i="7"/>
  <c r="J214" i="7"/>
  <c r="J213" i="7" s="1"/>
  <c r="J211" i="7" s="1"/>
  <c r="J208" i="7"/>
  <c r="J207" i="7" s="1"/>
  <c r="J204" i="7"/>
  <c r="J202" i="7"/>
  <c r="J200" i="7"/>
  <c r="J194" i="7"/>
  <c r="J193" i="7" s="1"/>
  <c r="J190" i="7"/>
  <c r="J188" i="7"/>
  <c r="J186" i="7"/>
  <c r="J179" i="7"/>
  <c r="J178" i="7" s="1"/>
  <c r="J175" i="7"/>
  <c r="J173" i="7"/>
  <c r="J171" i="7"/>
  <c r="J165" i="7"/>
  <c r="J164" i="7" s="1"/>
  <c r="J161" i="7"/>
  <c r="J159" i="7"/>
  <c r="J157" i="7"/>
  <c r="J150" i="7"/>
  <c r="J149" i="7" s="1"/>
  <c r="J146" i="7"/>
  <c r="J144" i="7"/>
  <c r="J142" i="7"/>
  <c r="J136" i="7"/>
  <c r="J135" i="7" s="1"/>
  <c r="J132" i="7"/>
  <c r="J130" i="7"/>
  <c r="J128" i="7"/>
  <c r="J121" i="7"/>
  <c r="J120" i="7" s="1"/>
  <c r="J117" i="7"/>
  <c r="J115" i="7"/>
  <c r="J113" i="7"/>
  <c r="J107" i="7"/>
  <c r="J106" i="7" s="1"/>
  <c r="J103" i="7"/>
  <c r="J101" i="7"/>
  <c r="J99" i="7"/>
  <c r="J92" i="7"/>
  <c r="J91" i="7" s="1"/>
  <c r="L92" i="7"/>
  <c r="L91" i="7" s="1"/>
  <c r="J88" i="7"/>
  <c r="L88" i="7"/>
  <c r="J86" i="7"/>
  <c r="L86" i="7"/>
  <c r="J84" i="7"/>
  <c r="L84" i="7"/>
  <c r="J78" i="7"/>
  <c r="L78" i="7"/>
  <c r="L77" i="7" s="1"/>
  <c r="J77" i="7"/>
  <c r="J74" i="7"/>
  <c r="L74" i="7"/>
  <c r="J72" i="7"/>
  <c r="L72" i="7"/>
  <c r="J70" i="7"/>
  <c r="L70" i="7"/>
  <c r="L60" i="7"/>
  <c r="L59" i="7"/>
  <c r="J59" i="7"/>
  <c r="J58" i="7"/>
  <c r="L58" i="7" s="1"/>
  <c r="J57" i="7"/>
  <c r="J54" i="7" s="1"/>
  <c r="L54" i="7" s="1"/>
  <c r="L55" i="7"/>
  <c r="L52" i="7"/>
  <c r="L51" i="7"/>
  <c r="J51" i="7"/>
  <c r="L50" i="7"/>
  <c r="J49" i="7"/>
  <c r="J48" i="7" s="1"/>
  <c r="L44" i="7"/>
  <c r="L43" i="7"/>
  <c r="J43" i="7"/>
  <c r="J42" i="7"/>
  <c r="L42" i="7" s="1"/>
  <c r="L41" i="7"/>
  <c r="L40" i="7"/>
  <c r="L39" i="7"/>
  <c r="L38" i="7"/>
  <c r="L37" i="7"/>
  <c r="L34" i="7"/>
  <c r="L32" i="7"/>
  <c r="J31" i="7"/>
  <c r="L31" i="7" s="1"/>
  <c r="L29" i="7"/>
  <c r="L27" i="7"/>
  <c r="L25" i="7"/>
  <c r="L23" i="7"/>
  <c r="J22" i="7"/>
  <c r="J12" i="7" s="1"/>
  <c r="L21" i="7"/>
  <c r="L19" i="7"/>
  <c r="L18" i="7"/>
  <c r="L17" i="7"/>
  <c r="J17" i="7"/>
  <c r="L15" i="7"/>
  <c r="L14" i="7"/>
  <c r="L13" i="7"/>
  <c r="J13" i="7"/>
  <c r="J319" i="7" l="1"/>
  <c r="J318" i="7" s="1"/>
  <c r="J438" i="7"/>
  <c r="J429" i="7" s="1"/>
  <c r="J394" i="7"/>
  <c r="J393" i="7" s="1"/>
  <c r="J391" i="7" s="1"/>
  <c r="J468" i="7"/>
  <c r="J362" i="7"/>
  <c r="J458" i="7"/>
  <c r="J450" i="7"/>
  <c r="J449" i="7" s="1"/>
  <c r="J278" i="7"/>
  <c r="J277" i="7" s="1"/>
  <c r="J199" i="7"/>
  <c r="J198" i="7" s="1"/>
  <c r="J185" i="7"/>
  <c r="J184" i="7" s="1"/>
  <c r="J182" i="7" s="1"/>
  <c r="J170" i="7"/>
  <c r="J169" i="7" s="1"/>
  <c r="J156" i="7"/>
  <c r="J155" i="7" s="1"/>
  <c r="J153" i="7" s="1"/>
  <c r="J141" i="7"/>
  <c r="J140" i="7" s="1"/>
  <c r="J127" i="7"/>
  <c r="J126" i="7" s="1"/>
  <c r="J124" i="7" s="1"/>
  <c r="J112" i="7"/>
  <c r="J111" i="7" s="1"/>
  <c r="J98" i="7"/>
  <c r="L83" i="7"/>
  <c r="L82" i="7" s="1"/>
  <c r="J83" i="7"/>
  <c r="J82" i="7" s="1"/>
  <c r="L69" i="7"/>
  <c r="L68" i="7" s="1"/>
  <c r="J69" i="7"/>
  <c r="J68" i="7" s="1"/>
  <c r="L61" i="7" s="1"/>
  <c r="L12" i="7"/>
  <c r="J11" i="7"/>
  <c r="L48" i="7"/>
  <c r="J47" i="7"/>
  <c r="L49" i="7"/>
  <c r="L57" i="7"/>
  <c r="L22" i="7"/>
  <c r="J275" i="7" l="1"/>
  <c r="L275" i="7" s="1"/>
  <c r="J427" i="7"/>
  <c r="J97" i="7"/>
  <c r="L98" i="7"/>
  <c r="L66" i="7"/>
  <c r="J66" i="7"/>
  <c r="L47" i="7"/>
  <c r="J45" i="7"/>
  <c r="L11" i="7"/>
  <c r="J274" i="7" l="1"/>
  <c r="J95" i="7"/>
  <c r="L97" i="7"/>
  <c r="L9" i="7"/>
  <c r="L45" i="7"/>
  <c r="L95" i="7" l="1"/>
  <c r="L8" i="7"/>
  <c r="E277" i="7" l="1"/>
  <c r="E278" i="7"/>
  <c r="E275" i="7"/>
  <c r="F275" i="7"/>
  <c r="G275" i="7"/>
  <c r="H275" i="7"/>
  <c r="E502" i="7"/>
  <c r="E503" i="7"/>
  <c r="E504" i="7"/>
  <c r="E500" i="7"/>
  <c r="E499" i="7" s="1"/>
  <c r="E498" i="7" s="1"/>
  <c r="E496" i="7" s="1"/>
  <c r="E494" i="7"/>
  <c r="E492" i="7"/>
  <c r="E491" i="7"/>
  <c r="E490" i="7" s="1"/>
  <c r="E489" i="7" s="1"/>
  <c r="E487" i="7"/>
  <c r="E486" i="7"/>
  <c r="E485" i="7"/>
  <c r="E484" i="7"/>
  <c r="E481" i="7"/>
  <c r="E479" i="7"/>
  <c r="E478" i="7"/>
  <c r="E477" i="7" s="1"/>
  <c r="E474" i="7"/>
  <c r="E472" i="7"/>
  <c r="E471" i="7" s="1"/>
  <c r="E470" i="7" s="1"/>
  <c r="E465" i="7"/>
  <c r="E461" i="7"/>
  <c r="E459" i="7"/>
  <c r="E455" i="7"/>
  <c r="E451" i="7"/>
  <c r="E453" i="7"/>
  <c r="E450" i="7" s="1"/>
  <c r="E445" i="7"/>
  <c r="E441" i="7"/>
  <c r="E439" i="7"/>
  <c r="E435" i="7"/>
  <c r="E433" i="7"/>
  <c r="E431" i="7"/>
  <c r="E421" i="7"/>
  <c r="E419" i="7"/>
  <c r="E416" i="7"/>
  <c r="E415" i="7" s="1"/>
  <c r="E410" i="7"/>
  <c r="E409" i="7" s="1"/>
  <c r="E408" i="7" s="1"/>
  <c r="E405" i="7"/>
  <c r="E403" i="7"/>
  <c r="E399" i="7"/>
  <c r="E397" i="7"/>
  <c r="E395" i="7"/>
  <c r="E394" i="7" s="1"/>
  <c r="E389" i="7"/>
  <c r="E379" i="7"/>
  <c r="E372" i="7"/>
  <c r="E369" i="7"/>
  <c r="E364" i="7"/>
  <c r="E363" i="7"/>
  <c r="E362" i="7" s="1"/>
  <c r="E355" i="7"/>
  <c r="E354" i="7" s="1"/>
  <c r="E353" i="7" s="1"/>
  <c r="E348" i="7"/>
  <c r="E342" i="7"/>
  <c r="E332" i="7"/>
  <c r="E325" i="7"/>
  <c r="E320" i="7"/>
  <c r="E315" i="7"/>
  <c r="E312" i="7"/>
  <c r="E311" i="7"/>
  <c r="E310" i="7" s="1"/>
  <c r="E306" i="7"/>
  <c r="E307" i="7"/>
  <c r="E300" i="7"/>
  <c r="E290" i="7"/>
  <c r="E283" i="7"/>
  <c r="E279" i="7"/>
  <c r="F7" i="7"/>
  <c r="H7" i="7"/>
  <c r="I61" i="7"/>
  <c r="H61" i="7"/>
  <c r="G61" i="7"/>
  <c r="F61" i="7"/>
  <c r="E61" i="7"/>
  <c r="E268" i="7"/>
  <c r="E270" i="7"/>
  <c r="E271" i="7"/>
  <c r="E272" i="7"/>
  <c r="E247" i="7"/>
  <c r="F247" i="7"/>
  <c r="E263" i="7"/>
  <c r="E264" i="7"/>
  <c r="E265" i="7"/>
  <c r="E266" i="7"/>
  <c r="E261" i="7"/>
  <c r="E260" i="7"/>
  <c r="E259" i="7" s="1"/>
  <c r="E258" i="7" s="1"/>
  <c r="E252" i="7"/>
  <c r="E251" i="7"/>
  <c r="E250" i="7" s="1"/>
  <c r="E235" i="7"/>
  <c r="F235" i="7"/>
  <c r="E238" i="7"/>
  <c r="E242" i="7"/>
  <c r="E243" i="7"/>
  <c r="E244" i="7"/>
  <c r="E245" i="7"/>
  <c r="E229" i="7"/>
  <c r="E231" i="7"/>
  <c r="E232" i="7"/>
  <c r="E233" i="7"/>
  <c r="E223" i="7"/>
  <c r="E225" i="7"/>
  <c r="E226" i="7"/>
  <c r="E227" i="7"/>
  <c r="E217" i="7"/>
  <c r="E219" i="7"/>
  <c r="E220" i="7"/>
  <c r="E221" i="7"/>
  <c r="E215" i="7"/>
  <c r="E214" i="7" s="1"/>
  <c r="E213" i="7" s="1"/>
  <c r="E211" i="7" s="1"/>
  <c r="E208" i="7"/>
  <c r="E207" i="7" s="1"/>
  <c r="E204" i="7"/>
  <c r="E202" i="7"/>
  <c r="E200" i="7"/>
  <c r="E194" i="7"/>
  <c r="E193" i="7" s="1"/>
  <c r="E190" i="7"/>
  <c r="E188" i="7"/>
  <c r="E186" i="7"/>
  <c r="E179" i="7"/>
  <c r="E178" i="7" s="1"/>
  <c r="E175" i="7"/>
  <c r="E173" i="7"/>
  <c r="E171" i="7"/>
  <c r="E165" i="7"/>
  <c r="E164" i="7" s="1"/>
  <c r="E161" i="7"/>
  <c r="E159" i="7"/>
  <c r="E157" i="7"/>
  <c r="E150" i="7"/>
  <c r="E149" i="7" s="1"/>
  <c r="E146" i="7"/>
  <c r="E144" i="7"/>
  <c r="E142" i="7"/>
  <c r="E136" i="7"/>
  <c r="E135" i="7" s="1"/>
  <c r="E132" i="7"/>
  <c r="E130" i="7"/>
  <c r="E128" i="7"/>
  <c r="E101" i="7"/>
  <c r="E103" i="7"/>
  <c r="E107" i="7"/>
  <c r="E106" i="7" s="1"/>
  <c r="E113" i="7"/>
  <c r="E115" i="7"/>
  <c r="E117" i="7"/>
  <c r="E121" i="7"/>
  <c r="E120" i="7" s="1"/>
  <c r="E92" i="7"/>
  <c r="E91" i="7" s="1"/>
  <c r="E88" i="7"/>
  <c r="E86" i="7"/>
  <c r="E84" i="7"/>
  <c r="E78" i="7"/>
  <c r="E77" i="7" s="1"/>
  <c r="E74" i="7"/>
  <c r="E72" i="7"/>
  <c r="I92" i="7"/>
  <c r="I91" i="7" s="1"/>
  <c r="H92" i="7"/>
  <c r="G92" i="7"/>
  <c r="F92" i="7"/>
  <c r="F91" i="7" s="1"/>
  <c r="H91" i="7"/>
  <c r="G91" i="7"/>
  <c r="I88" i="7"/>
  <c r="H88" i="7"/>
  <c r="G88" i="7"/>
  <c r="F88" i="7"/>
  <c r="I86" i="7"/>
  <c r="H86" i="7"/>
  <c r="G86" i="7"/>
  <c r="F86" i="7"/>
  <c r="I84" i="7"/>
  <c r="H84" i="7"/>
  <c r="G84" i="7"/>
  <c r="F84" i="7"/>
  <c r="I78" i="7"/>
  <c r="I77" i="7" s="1"/>
  <c r="H78" i="7"/>
  <c r="H77" i="7" s="1"/>
  <c r="G78" i="7"/>
  <c r="G77" i="7" s="1"/>
  <c r="F78" i="7"/>
  <c r="F77" i="7" s="1"/>
  <c r="I74" i="7"/>
  <c r="H74" i="7"/>
  <c r="G74" i="7"/>
  <c r="F74" i="7"/>
  <c r="I72" i="7"/>
  <c r="H72" i="7"/>
  <c r="G72" i="7"/>
  <c r="F72" i="7"/>
  <c r="I70" i="7"/>
  <c r="H70" i="7"/>
  <c r="G70" i="7"/>
  <c r="F70" i="7"/>
  <c r="E70" i="7"/>
  <c r="E99" i="7"/>
  <c r="F99" i="7"/>
  <c r="G99" i="7"/>
  <c r="H99" i="7"/>
  <c r="I99" i="7"/>
  <c r="F101" i="7"/>
  <c r="G101" i="7"/>
  <c r="H101" i="7"/>
  <c r="I101" i="7"/>
  <c r="F103" i="7"/>
  <c r="G103" i="7"/>
  <c r="H103" i="7"/>
  <c r="I103" i="7"/>
  <c r="F107" i="7"/>
  <c r="F106" i="7" s="1"/>
  <c r="G107" i="7"/>
  <c r="G106" i="7" s="1"/>
  <c r="H107" i="7"/>
  <c r="H106" i="7" s="1"/>
  <c r="I107" i="7"/>
  <c r="I106" i="7" s="1"/>
  <c r="F113" i="7"/>
  <c r="G113" i="7"/>
  <c r="H113" i="7"/>
  <c r="I113" i="7"/>
  <c r="F115" i="7"/>
  <c r="G115" i="7"/>
  <c r="H115" i="7"/>
  <c r="I115" i="7"/>
  <c r="F117" i="7"/>
  <c r="G117" i="7"/>
  <c r="H117" i="7"/>
  <c r="I117" i="7"/>
  <c r="F121" i="7"/>
  <c r="F120" i="7" s="1"/>
  <c r="G121" i="7"/>
  <c r="G120" i="7" s="1"/>
  <c r="H121" i="7"/>
  <c r="H120" i="7" s="1"/>
  <c r="I121" i="7"/>
  <c r="I120" i="7" s="1"/>
  <c r="E59" i="7"/>
  <c r="E58" i="7" s="1"/>
  <c r="E57" i="7" s="1"/>
  <c r="E54" i="7" s="1"/>
  <c r="E51" i="7"/>
  <c r="E49" i="7"/>
  <c r="E43" i="7"/>
  <c r="E42" i="7" s="1"/>
  <c r="E31" i="7"/>
  <c r="E22" i="7"/>
  <c r="E17" i="7"/>
  <c r="E13" i="7"/>
  <c r="I227" i="7"/>
  <c r="I226" i="7" s="1"/>
  <c r="I225" i="7" s="1"/>
  <c r="I223" i="7" s="1"/>
  <c r="G227" i="7"/>
  <c r="G226" i="7" s="1"/>
  <c r="G225" i="7" s="1"/>
  <c r="G223" i="7" s="1"/>
  <c r="F227" i="7"/>
  <c r="F226" i="7" s="1"/>
  <c r="F225" i="7" s="1"/>
  <c r="F223" i="7" s="1"/>
  <c r="I221" i="7"/>
  <c r="I220" i="7" s="1"/>
  <c r="I219" i="7" s="1"/>
  <c r="I217" i="7" s="1"/>
  <c r="G221" i="7"/>
  <c r="G220" i="7" s="1"/>
  <c r="G219" i="7" s="1"/>
  <c r="G217" i="7" s="1"/>
  <c r="F221" i="7"/>
  <c r="F220" i="7" s="1"/>
  <c r="F219" i="7" s="1"/>
  <c r="F217" i="7" s="1"/>
  <c r="F233" i="7"/>
  <c r="F232" i="7" s="1"/>
  <c r="F231" i="7" s="1"/>
  <c r="F229" i="7" s="1"/>
  <c r="G233" i="7"/>
  <c r="G232" i="7" s="1"/>
  <c r="G231" i="7" s="1"/>
  <c r="G229" i="7" s="1"/>
  <c r="I8" i="1"/>
  <c r="G33" i="11"/>
  <c r="J33" i="11" s="1"/>
  <c r="I504" i="7"/>
  <c r="I503" i="7" s="1"/>
  <c r="I502" i="7" s="1"/>
  <c r="I500" i="7"/>
  <c r="I499" i="7" s="1"/>
  <c r="I498" i="7" s="1"/>
  <c r="I494" i="7"/>
  <c r="I492" i="7"/>
  <c r="I487" i="7"/>
  <c r="I486" i="7" s="1"/>
  <c r="I485" i="7" s="1"/>
  <c r="I484" i="7" s="1"/>
  <c r="I481" i="7"/>
  <c r="I479" i="7"/>
  <c r="I474" i="7"/>
  <c r="I472" i="7"/>
  <c r="I465" i="7"/>
  <c r="I461" i="7"/>
  <c r="I459" i="7"/>
  <c r="I455" i="7"/>
  <c r="I453" i="7"/>
  <c r="I451" i="7"/>
  <c r="I445" i="7"/>
  <c r="I441" i="7"/>
  <c r="I439" i="7"/>
  <c r="I435" i="7"/>
  <c r="I433" i="7"/>
  <c r="I431" i="7"/>
  <c r="I421" i="7"/>
  <c r="I419" i="7"/>
  <c r="I416" i="7"/>
  <c r="I410" i="7"/>
  <c r="I409" i="7" s="1"/>
  <c r="I408" i="7" s="1"/>
  <c r="I405" i="7"/>
  <c r="I403" i="7"/>
  <c r="I399" i="7"/>
  <c r="I397" i="7"/>
  <c r="I395" i="7"/>
  <c r="I389" i="7"/>
  <c r="I379" i="7"/>
  <c r="I372" i="7"/>
  <c r="I369" i="7"/>
  <c r="I364" i="7"/>
  <c r="I363" i="7" s="1"/>
  <c r="I362" i="7" s="1"/>
  <c r="I355" i="7"/>
  <c r="I354" i="7" s="1"/>
  <c r="I353" i="7" s="1"/>
  <c r="I348" i="7"/>
  <c r="I342" i="7"/>
  <c r="I332" i="7"/>
  <c r="I325" i="7"/>
  <c r="I320" i="7"/>
  <c r="I315" i="7"/>
  <c r="I312" i="7"/>
  <c r="I307" i="7"/>
  <c r="I306" i="7" s="1"/>
  <c r="I300" i="7"/>
  <c r="I290" i="7"/>
  <c r="I283" i="7"/>
  <c r="I279" i="7"/>
  <c r="H266" i="7"/>
  <c r="H265" i="7" s="1"/>
  <c r="H264" i="7" s="1"/>
  <c r="H263" i="7" s="1"/>
  <c r="I266" i="7"/>
  <c r="I265" i="7" s="1"/>
  <c r="I264" i="7" s="1"/>
  <c r="I263" i="7" s="1"/>
  <c r="G261" i="7"/>
  <c r="G260" i="7" s="1"/>
  <c r="G259" i="7" s="1"/>
  <c r="G258" i="7" s="1"/>
  <c r="F261" i="7"/>
  <c r="F260" i="7" s="1"/>
  <c r="F259" i="7" s="1"/>
  <c r="F258" i="7" s="1"/>
  <c r="I272" i="7"/>
  <c r="I271" i="7" s="1"/>
  <c r="I270" i="7" s="1"/>
  <c r="I268" i="7" s="1"/>
  <c r="I261" i="7"/>
  <c r="I260" i="7" s="1"/>
  <c r="I259" i="7" s="1"/>
  <c r="I258" i="7" s="1"/>
  <c r="I252" i="7"/>
  <c r="I251" i="7" s="1"/>
  <c r="I245" i="7"/>
  <c r="I244" i="7" s="1"/>
  <c r="I243" i="7" s="1"/>
  <c r="I242" i="7" s="1"/>
  <c r="I238" i="7"/>
  <c r="I235" i="7"/>
  <c r="I233" i="7"/>
  <c r="I232" i="7" s="1"/>
  <c r="I231" i="7" s="1"/>
  <c r="I229" i="7" s="1"/>
  <c r="I215" i="7"/>
  <c r="I214" i="7" s="1"/>
  <c r="I213" i="7" s="1"/>
  <c r="I211" i="7" s="1"/>
  <c r="I208" i="7"/>
  <c r="I207" i="7" s="1"/>
  <c r="I204" i="7"/>
  <c r="I202" i="7"/>
  <c r="I200" i="7"/>
  <c r="I194" i="7"/>
  <c r="I193" i="7" s="1"/>
  <c r="I190" i="7"/>
  <c r="I188" i="7"/>
  <c r="I186" i="7"/>
  <c r="I179" i="7"/>
  <c r="I178" i="7" s="1"/>
  <c r="I175" i="7"/>
  <c r="I173" i="7"/>
  <c r="I171" i="7"/>
  <c r="I165" i="7"/>
  <c r="I164" i="7" s="1"/>
  <c r="I161" i="7"/>
  <c r="I159" i="7"/>
  <c r="I157" i="7"/>
  <c r="G157" i="7"/>
  <c r="G159" i="7"/>
  <c r="I150" i="7"/>
  <c r="I149" i="7" s="1"/>
  <c r="H146" i="7"/>
  <c r="I146" i="7"/>
  <c r="H144" i="7"/>
  <c r="I144" i="7"/>
  <c r="H142" i="7"/>
  <c r="I142" i="7"/>
  <c r="H136" i="7"/>
  <c r="H135" i="7" s="1"/>
  <c r="I136" i="7"/>
  <c r="I135" i="7" s="1"/>
  <c r="H132" i="7"/>
  <c r="I132" i="7"/>
  <c r="H130" i="7"/>
  <c r="I130" i="7"/>
  <c r="H128" i="7"/>
  <c r="I128" i="7"/>
  <c r="H59" i="7"/>
  <c r="H58" i="7" s="1"/>
  <c r="H57" i="7" s="1"/>
  <c r="H54" i="7" s="1"/>
  <c r="I59" i="7"/>
  <c r="I58" i="7" s="1"/>
  <c r="I57" i="7" s="1"/>
  <c r="I54" i="7" s="1"/>
  <c r="H51" i="7"/>
  <c r="I51" i="7"/>
  <c r="H49" i="7"/>
  <c r="I49" i="7"/>
  <c r="H43" i="7"/>
  <c r="H42" i="7" s="1"/>
  <c r="I43" i="7"/>
  <c r="I42" i="7" s="1"/>
  <c r="H31" i="7"/>
  <c r="I31" i="7"/>
  <c r="H22" i="7"/>
  <c r="I22" i="7"/>
  <c r="H17" i="7"/>
  <c r="I17" i="7"/>
  <c r="H13" i="7"/>
  <c r="I13" i="7"/>
  <c r="G27" i="11"/>
  <c r="G13" i="11"/>
  <c r="I11" i="1"/>
  <c r="N296" i="7"/>
  <c r="H8" i="1"/>
  <c r="G252" i="7"/>
  <c r="G251" i="7" s="1"/>
  <c r="G250" i="7" s="1"/>
  <c r="G248" i="7" s="1"/>
  <c r="G364" i="7"/>
  <c r="G363" i="7" s="1"/>
  <c r="G362" i="7" s="1"/>
  <c r="F364" i="7"/>
  <c r="F363" i="7" s="1"/>
  <c r="F362" i="7" s="1"/>
  <c r="G355" i="7"/>
  <c r="G354" i="7" s="1"/>
  <c r="F355" i="7"/>
  <c r="F354" i="7" s="1"/>
  <c r="F353" i="7" s="1"/>
  <c r="F369" i="7"/>
  <c r="G369" i="7"/>
  <c r="G8" i="1"/>
  <c r="G12" i="11" l="1"/>
  <c r="J12" i="11" s="1"/>
  <c r="J13" i="11"/>
  <c r="G26" i="11"/>
  <c r="J26" i="11" s="1"/>
  <c r="J27" i="11"/>
  <c r="I250" i="7"/>
  <c r="L251" i="7"/>
  <c r="E468" i="7"/>
  <c r="E458" i="7"/>
  <c r="E449" i="7" s="1"/>
  <c r="E438" i="7"/>
  <c r="E430" i="7"/>
  <c r="E402" i="7"/>
  <c r="E414" i="7"/>
  <c r="E412" i="7"/>
  <c r="E393" i="7"/>
  <c r="E391" i="7" s="1"/>
  <c r="E368" i="7"/>
  <c r="E367" i="7" s="1"/>
  <c r="E319" i="7"/>
  <c r="E318" i="7" s="1"/>
  <c r="E141" i="7"/>
  <c r="G83" i="7"/>
  <c r="E127" i="7"/>
  <c r="E98" i="7"/>
  <c r="E97" i="7" s="1"/>
  <c r="G82" i="7"/>
  <c r="E112" i="7"/>
  <c r="E111" i="7" s="1"/>
  <c r="I69" i="7"/>
  <c r="I68" i="7" s="1"/>
  <c r="H83" i="7"/>
  <c r="H82" i="7" s="1"/>
  <c r="E83" i="7"/>
  <c r="E82" i="7" s="1"/>
  <c r="E185" i="7"/>
  <c r="E184" i="7" s="1"/>
  <c r="I83" i="7"/>
  <c r="I82" i="7" s="1"/>
  <c r="G69" i="7"/>
  <c r="G68" i="7" s="1"/>
  <c r="I112" i="7"/>
  <c r="I111" i="7" s="1"/>
  <c r="H69" i="7"/>
  <c r="H68" i="7" s="1"/>
  <c r="E199" i="7"/>
  <c r="E198" i="7" s="1"/>
  <c r="E170" i="7"/>
  <c r="E169" i="7" s="1"/>
  <c r="E156" i="7"/>
  <c r="E155" i="7" s="1"/>
  <c r="E140" i="7"/>
  <c r="E126" i="7"/>
  <c r="E69" i="7"/>
  <c r="E68" i="7" s="1"/>
  <c r="F83" i="7"/>
  <c r="F82" i="7" s="1"/>
  <c r="F69" i="7"/>
  <c r="F68" i="7" s="1"/>
  <c r="H112" i="7"/>
  <c r="H111" i="7" s="1"/>
  <c r="G112" i="7"/>
  <c r="G111" i="7" s="1"/>
  <c r="F98" i="7"/>
  <c r="F97" i="7" s="1"/>
  <c r="F112" i="7"/>
  <c r="F111" i="7" s="1"/>
  <c r="I98" i="7"/>
  <c r="H98" i="7"/>
  <c r="H97" i="7" s="1"/>
  <c r="G98" i="7"/>
  <c r="G97" i="7" s="1"/>
  <c r="I97" i="7"/>
  <c r="E48" i="7"/>
  <c r="E47" i="7" s="1"/>
  <c r="E45" i="7" s="1"/>
  <c r="E12" i="7"/>
  <c r="E11" i="7" s="1"/>
  <c r="I478" i="7"/>
  <c r="I477" i="7" s="1"/>
  <c r="I491" i="7"/>
  <c r="I490" i="7" s="1"/>
  <c r="I489" i="7" s="1"/>
  <c r="I415" i="7"/>
  <c r="I412" i="7" s="1"/>
  <c r="I14" i="1"/>
  <c r="I430" i="7"/>
  <c r="I471" i="7"/>
  <c r="I470" i="7" s="1"/>
  <c r="I496" i="7"/>
  <c r="I458" i="7"/>
  <c r="I450" i="7"/>
  <c r="I438" i="7"/>
  <c r="I402" i="7"/>
  <c r="I394" i="7"/>
  <c r="I368" i="7"/>
  <c r="I367" i="7" s="1"/>
  <c r="I319" i="7"/>
  <c r="I318" i="7" s="1"/>
  <c r="I311" i="7"/>
  <c r="I310" i="7" s="1"/>
  <c r="I278" i="7"/>
  <c r="I277" i="7" s="1"/>
  <c r="I199" i="7"/>
  <c r="I198" i="7" s="1"/>
  <c r="I185" i="7"/>
  <c r="I184" i="7" s="1"/>
  <c r="I170" i="7"/>
  <c r="I169" i="7" s="1"/>
  <c r="I156" i="7"/>
  <c r="I155" i="7" s="1"/>
  <c r="I141" i="7"/>
  <c r="I140" i="7" s="1"/>
  <c r="H141" i="7"/>
  <c r="H140" i="7" s="1"/>
  <c r="I127" i="7"/>
  <c r="I126" i="7" s="1"/>
  <c r="H127" i="7"/>
  <c r="H126" i="7" s="1"/>
  <c r="I48" i="7"/>
  <c r="I47" i="7" s="1"/>
  <c r="I45" i="7" s="1"/>
  <c r="H48" i="7"/>
  <c r="H47" i="7" s="1"/>
  <c r="H45" i="7" s="1"/>
  <c r="H12" i="7"/>
  <c r="H11" i="7" s="1"/>
  <c r="I12" i="7"/>
  <c r="I11" i="7" s="1"/>
  <c r="G389" i="7"/>
  <c r="I248" i="7" l="1"/>
  <c r="L250" i="7"/>
  <c r="E429" i="7"/>
  <c r="E427" i="7" s="1"/>
  <c r="E95" i="7"/>
  <c r="H66" i="7"/>
  <c r="G66" i="7"/>
  <c r="F66" i="7"/>
  <c r="I66" i="7"/>
  <c r="E182" i="7"/>
  <c r="E153" i="7"/>
  <c r="E124" i="7"/>
  <c r="E66" i="7"/>
  <c r="G95" i="7"/>
  <c r="I95" i="7"/>
  <c r="H95" i="7"/>
  <c r="F95" i="7"/>
  <c r="E9" i="7"/>
  <c r="E8" i="7" s="1"/>
  <c r="E7" i="7" s="1"/>
  <c r="I414" i="7"/>
  <c r="I468" i="7"/>
  <c r="I429" i="7"/>
  <c r="I182" i="7"/>
  <c r="I449" i="7"/>
  <c r="I393" i="7"/>
  <c r="I391" i="7" s="1"/>
  <c r="I275" i="7"/>
  <c r="I153" i="7"/>
  <c r="H124" i="7"/>
  <c r="I124" i="7"/>
  <c r="I9" i="7"/>
  <c r="I8" i="7" s="1"/>
  <c r="H9" i="7"/>
  <c r="H8" i="7" s="1"/>
  <c r="F389" i="7"/>
  <c r="L248" i="7" l="1"/>
  <c r="I247" i="7"/>
  <c r="L247" i="7" s="1"/>
  <c r="E274" i="7"/>
  <c r="E6" i="7" s="1"/>
  <c r="I7" i="7"/>
  <c r="L7" i="7" s="1"/>
  <c r="I427" i="7"/>
  <c r="I274" i="7" s="1"/>
  <c r="L274" i="7" s="1"/>
  <c r="H6" i="7"/>
  <c r="F27" i="11"/>
  <c r="E27" i="11"/>
  <c r="F33" i="11"/>
  <c r="E33" i="11"/>
  <c r="F13" i="11"/>
  <c r="F12" i="11" s="1"/>
  <c r="E13" i="11"/>
  <c r="E12" i="11" l="1"/>
  <c r="I6" i="7"/>
  <c r="L6" i="7" s="1"/>
  <c r="E26" i="11"/>
  <c r="F26" i="11"/>
  <c r="G208" i="7" l="1"/>
  <c r="G207" i="7" s="1"/>
  <c r="F208" i="7"/>
  <c r="F207" i="7" s="1"/>
  <c r="G204" i="7"/>
  <c r="F204" i="7"/>
  <c r="G202" i="7"/>
  <c r="F202" i="7"/>
  <c r="G200" i="7"/>
  <c r="F200" i="7"/>
  <c r="G194" i="7"/>
  <c r="G193" i="7" s="1"/>
  <c r="F194" i="7"/>
  <c r="F193" i="7" s="1"/>
  <c r="G190" i="7"/>
  <c r="F190" i="7"/>
  <c r="G188" i="7"/>
  <c r="F188" i="7"/>
  <c r="G186" i="7"/>
  <c r="F186" i="7"/>
  <c r="F215" i="7"/>
  <c r="F214" i="7" s="1"/>
  <c r="F213" i="7" s="1"/>
  <c r="F211" i="7" s="1"/>
  <c r="G215" i="7"/>
  <c r="G214" i="7" s="1"/>
  <c r="G213" i="7" s="1"/>
  <c r="G211" i="7" s="1"/>
  <c r="G235" i="7"/>
  <c r="F238" i="7"/>
  <c r="G238" i="7"/>
  <c r="F245" i="7"/>
  <c r="F244" i="7" s="1"/>
  <c r="F243" i="7" s="1"/>
  <c r="F242" i="7" s="1"/>
  <c r="G245" i="7"/>
  <c r="G244" i="7" s="1"/>
  <c r="G243" i="7" s="1"/>
  <c r="G242" i="7" s="1"/>
  <c r="G179" i="7"/>
  <c r="G178" i="7" s="1"/>
  <c r="F179" i="7"/>
  <c r="F178" i="7" s="1"/>
  <c r="G175" i="7"/>
  <c r="F175" i="7"/>
  <c r="G173" i="7"/>
  <c r="F173" i="7"/>
  <c r="G171" i="7"/>
  <c r="F171" i="7"/>
  <c r="G165" i="7"/>
  <c r="G164" i="7" s="1"/>
  <c r="F165" i="7"/>
  <c r="F164" i="7" s="1"/>
  <c r="G161" i="7"/>
  <c r="G156" i="7" s="1"/>
  <c r="F161" i="7"/>
  <c r="F159" i="7"/>
  <c r="F157" i="7"/>
  <c r="G421" i="7"/>
  <c r="H11" i="1"/>
  <c r="H14" i="1" s="1"/>
  <c r="G11" i="1"/>
  <c r="G14" i="1" s="1"/>
  <c r="G332" i="7"/>
  <c r="G283" i="7"/>
  <c r="G279" i="7"/>
  <c r="G155" i="7" l="1"/>
  <c r="G199" i="7"/>
  <c r="G198" i="7" s="1"/>
  <c r="F199" i="7"/>
  <c r="F198" i="7" s="1"/>
  <c r="G185" i="7"/>
  <c r="G184" i="7" s="1"/>
  <c r="F185" i="7"/>
  <c r="F184" i="7" s="1"/>
  <c r="G170" i="7"/>
  <c r="G169" i="7" s="1"/>
  <c r="F156" i="7"/>
  <c r="F155" i="7" s="1"/>
  <c r="F170" i="7"/>
  <c r="F169" i="7" s="1"/>
  <c r="G150" i="7"/>
  <c r="G149" i="7" s="1"/>
  <c r="F150" i="7"/>
  <c r="F149" i="7" s="1"/>
  <c r="G146" i="7"/>
  <c r="F146" i="7"/>
  <c r="G144" i="7"/>
  <c r="F144" i="7"/>
  <c r="G142" i="7"/>
  <c r="F142" i="7"/>
  <c r="G136" i="7"/>
  <c r="G135" i="7" s="1"/>
  <c r="F136" i="7"/>
  <c r="F135" i="7" s="1"/>
  <c r="G132" i="7"/>
  <c r="F132" i="7"/>
  <c r="G130" i="7"/>
  <c r="F130" i="7"/>
  <c r="G128" i="7"/>
  <c r="F128" i="7"/>
  <c r="G49" i="7"/>
  <c r="G13" i="7"/>
  <c r="F13" i="7"/>
  <c r="G182" i="7" l="1"/>
  <c r="G153" i="7"/>
  <c r="F182" i="7"/>
  <c r="F153" i="7"/>
  <c r="G127" i="7"/>
  <c r="G126" i="7" s="1"/>
  <c r="F127" i="7"/>
  <c r="F126" i="7" s="1"/>
  <c r="F141" i="7"/>
  <c r="F140" i="7" s="1"/>
  <c r="G141" i="7"/>
  <c r="G140" i="7" s="1"/>
  <c r="G504" i="7"/>
  <c r="G503" i="7" s="1"/>
  <c r="G502" i="7" s="1"/>
  <c r="F504" i="7"/>
  <c r="F503" i="7" s="1"/>
  <c r="F502" i="7" s="1"/>
  <c r="G500" i="7"/>
  <c r="G499" i="7" s="1"/>
  <c r="G498" i="7" s="1"/>
  <c r="F500" i="7"/>
  <c r="F499" i="7" s="1"/>
  <c r="F498" i="7" s="1"/>
  <c r="G494" i="7"/>
  <c r="F494" i="7"/>
  <c r="G492" i="7"/>
  <c r="F492" i="7"/>
  <c r="G487" i="7"/>
  <c r="G486" i="7" s="1"/>
  <c r="G485" i="7" s="1"/>
  <c r="G484" i="7" s="1"/>
  <c r="F487" i="7"/>
  <c r="F486" i="7" s="1"/>
  <c r="F485" i="7" s="1"/>
  <c r="F484" i="7" s="1"/>
  <c r="G481" i="7"/>
  <c r="F481" i="7"/>
  <c r="G479" i="7"/>
  <c r="F479" i="7"/>
  <c r="G474" i="7"/>
  <c r="F474" i="7"/>
  <c r="G472" i="7"/>
  <c r="F472" i="7"/>
  <c r="G124" i="7" l="1"/>
  <c r="F124" i="7"/>
  <c r="F478" i="7"/>
  <c r="F477" i="7" s="1"/>
  <c r="F491" i="7"/>
  <c r="F490" i="7" s="1"/>
  <c r="F489" i="7" s="1"/>
  <c r="G491" i="7"/>
  <c r="G490" i="7" s="1"/>
  <c r="G489" i="7" s="1"/>
  <c r="F471" i="7"/>
  <c r="F470" i="7" s="1"/>
  <c r="G471" i="7"/>
  <c r="G470" i="7" s="1"/>
  <c r="G478" i="7"/>
  <c r="G477" i="7" s="1"/>
  <c r="G496" i="7"/>
  <c r="F496" i="7"/>
  <c r="F468" i="7" l="1"/>
  <c r="G468" i="7"/>
  <c r="F320" i="7"/>
  <c r="G320" i="7"/>
  <c r="F279" i="7"/>
  <c r="F283" i="7"/>
  <c r="F290" i="7"/>
  <c r="G290" i="7"/>
  <c r="F300" i="7"/>
  <c r="G300" i="7"/>
  <c r="F307" i="7"/>
  <c r="F306" i="7" s="1"/>
  <c r="G307" i="7"/>
  <c r="G306" i="7" s="1"/>
  <c r="F312" i="7"/>
  <c r="G312" i="7"/>
  <c r="F315" i="7"/>
  <c r="G315" i="7"/>
  <c r="F325" i="7"/>
  <c r="G325" i="7"/>
  <c r="F332" i="7"/>
  <c r="F342" i="7"/>
  <c r="G342" i="7"/>
  <c r="F348" i="7"/>
  <c r="G348" i="7"/>
  <c r="G353" i="7"/>
  <c r="F372" i="7"/>
  <c r="G372" i="7"/>
  <c r="F379" i="7"/>
  <c r="G379" i="7"/>
  <c r="F395" i="7"/>
  <c r="G395" i="7"/>
  <c r="F397" i="7"/>
  <c r="G397" i="7"/>
  <c r="F399" i="7"/>
  <c r="G399" i="7"/>
  <c r="F403" i="7"/>
  <c r="G403" i="7"/>
  <c r="F405" i="7"/>
  <c r="G405" i="7"/>
  <c r="F410" i="7"/>
  <c r="F409" i="7" s="1"/>
  <c r="F408" i="7" s="1"/>
  <c r="G410" i="7"/>
  <c r="G409" i="7" s="1"/>
  <c r="G408" i="7" s="1"/>
  <c r="F416" i="7"/>
  <c r="G416" i="7"/>
  <c r="F419" i="7"/>
  <c r="G419" i="7"/>
  <c r="F421" i="7"/>
  <c r="F431" i="7"/>
  <c r="G431" i="7"/>
  <c r="F433" i="7"/>
  <c r="G433" i="7"/>
  <c r="F435" i="7"/>
  <c r="G435" i="7"/>
  <c r="F439" i="7"/>
  <c r="G439" i="7"/>
  <c r="F441" i="7"/>
  <c r="G441" i="7"/>
  <c r="F445" i="7"/>
  <c r="G445" i="7"/>
  <c r="F451" i="7"/>
  <c r="G451" i="7"/>
  <c r="F453" i="7"/>
  <c r="G453" i="7"/>
  <c r="F455" i="7"/>
  <c r="G455" i="7"/>
  <c r="F459" i="7"/>
  <c r="G459" i="7"/>
  <c r="F461" i="7"/>
  <c r="G461" i="7"/>
  <c r="F465" i="7"/>
  <c r="G465" i="7"/>
  <c r="G368" i="7" l="1"/>
  <c r="G367" i="7" s="1"/>
  <c r="F368" i="7"/>
  <c r="F367" i="7" s="1"/>
  <c r="G319" i="7"/>
  <c r="G318" i="7" s="1"/>
  <c r="F319" i="7"/>
  <c r="F318" i="7" s="1"/>
  <c r="G278" i="7"/>
  <c r="G277" i="7" s="1"/>
  <c r="F311" i="7"/>
  <c r="F310" i="7" s="1"/>
  <c r="F450" i="7"/>
  <c r="G415" i="7"/>
  <c r="G412" i="7" s="1"/>
  <c r="G450" i="7"/>
  <c r="F438" i="7"/>
  <c r="G458" i="7"/>
  <c r="G430" i="7"/>
  <c r="G402" i="7"/>
  <c r="F278" i="7"/>
  <c r="F277" i="7" s="1"/>
  <c r="F394" i="7"/>
  <c r="F458" i="7"/>
  <c r="F430" i="7"/>
  <c r="F402" i="7"/>
  <c r="G311" i="7"/>
  <c r="G310" i="7" s="1"/>
  <c r="F415" i="7"/>
  <c r="F414" i="7" s="1"/>
  <c r="G438" i="7"/>
  <c r="G394" i="7"/>
  <c r="F449" i="7" l="1"/>
  <c r="G449" i="7"/>
  <c r="G393" i="7"/>
  <c r="G391" i="7" s="1"/>
  <c r="F429" i="7"/>
  <c r="G414" i="7"/>
  <c r="F412" i="7"/>
  <c r="G429" i="7"/>
  <c r="F393" i="7"/>
  <c r="F391" i="7" s="1"/>
  <c r="F427" i="7" l="1"/>
  <c r="F274" i="7" s="1"/>
  <c r="G427" i="7"/>
  <c r="G274" i="7" s="1"/>
  <c r="F252" i="7" l="1"/>
  <c r="F251" i="7" s="1"/>
  <c r="F250" i="7" s="1"/>
  <c r="G266" i="7"/>
  <c r="G265" i="7" s="1"/>
  <c r="G264" i="7" s="1"/>
  <c r="G263" i="7" s="1"/>
  <c r="G247" i="7" s="1"/>
  <c r="G7" i="7" s="1"/>
  <c r="F266" i="7"/>
  <c r="F265" i="7" s="1"/>
  <c r="F264" i="7" s="1"/>
  <c r="F263" i="7" s="1"/>
  <c r="F59" i="7"/>
  <c r="F58" i="7" s="1"/>
  <c r="F57" i="7" s="1"/>
  <c r="F54" i="7" s="1"/>
  <c r="G59" i="7"/>
  <c r="G58" i="7" s="1"/>
  <c r="G57" i="7" s="1"/>
  <c r="G54" i="7" s="1"/>
  <c r="G272" i="7" l="1"/>
  <c r="G271" i="7" s="1"/>
  <c r="G270" i="7" s="1"/>
  <c r="G268" i="7" s="1"/>
  <c r="G51" i="7"/>
  <c r="G48" i="7" s="1"/>
  <c r="G47" i="7" s="1"/>
  <c r="G45" i="7" s="1"/>
  <c r="G43" i="7"/>
  <c r="G42" i="7" s="1"/>
  <c r="G31" i="7"/>
  <c r="G22" i="7"/>
  <c r="G17" i="7"/>
  <c r="G12" i="7" l="1"/>
  <c r="G11" i="7" s="1"/>
  <c r="G9" i="7" s="1"/>
  <c r="G8" i="7" s="1"/>
  <c r="F272" i="7"/>
  <c r="F271" i="7" s="1"/>
  <c r="F270" i="7" s="1"/>
  <c r="F268" i="7" s="1"/>
  <c r="F51" i="7"/>
  <c r="F49" i="7"/>
  <c r="F43" i="7"/>
  <c r="F42" i="7" s="1"/>
  <c r="F31" i="7"/>
  <c r="F22" i="7"/>
  <c r="F17" i="7"/>
  <c r="F48" i="7" l="1"/>
  <c r="F12" i="7"/>
  <c r="G6" i="7" l="1"/>
  <c r="F11" i="7"/>
  <c r="F47" i="7"/>
  <c r="F45" i="7" l="1"/>
  <c r="F9" i="7" s="1"/>
  <c r="F8" i="7" s="1"/>
  <c r="F6" i="7" l="1"/>
</calcChain>
</file>

<file path=xl/sharedStrings.xml><?xml version="1.0" encoding="utf-8"?>
<sst xmlns="http://schemas.openxmlformats.org/spreadsheetml/2006/main" count="706" uniqueCount="227">
  <si>
    <t>PRIHODI UKUPNO</t>
  </si>
  <si>
    <t>RASHODI UKUPNO</t>
  </si>
  <si>
    <t>RAZLIKA - VIŠAK / MANJAK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</si>
  <si>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</si>
  <si>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</si>
  <si>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</si>
  <si>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</si>
  <si>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</si>
  <si>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</si>
  <si>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</si>
  <si>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</si>
  <si>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</si>
  <si>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</si>
  <si>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</si>
  <si>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</si>
  <si>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</si>
  <si>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</si>
  <si>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</si>
  <si>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</si>
  <si>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</si>
  <si>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</si>
  <si>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</si>
  <si>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</si>
  <si>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</si>
  <si>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</si>
  <si>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PROGRAM 1001</t>
  </si>
  <si>
    <t>Aktivnost A100001</t>
  </si>
  <si>
    <t>Naknade troškova zaposlenima</t>
  </si>
  <si>
    <t>Službena putovanja</t>
  </si>
  <si>
    <t>Stručno usavršavanje zaposlenika</t>
  </si>
  <si>
    <t>Ostale naknade troškova zaposlenima</t>
  </si>
  <si>
    <t>Rashodi za materijal i energiju</t>
  </si>
  <si>
    <t>Uredski i ostali materijal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</si>
  <si>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</si>
  <si>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</si>
  <si>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</si>
  <si>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</si>
  <si>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</si>
  <si>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</si>
  <si>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</si>
  <si>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</si>
  <si>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</si>
  <si>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</si>
  <si>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</si>
  <si>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</si>
  <si>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</si>
  <si>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</si>
  <si>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</si>
  <si>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</si>
  <si>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naknade-provjera diploma</t>
  </si>
  <si>
    <t>Financijski  rashodi</t>
  </si>
  <si>
    <t>Ostali financijski rashodi</t>
  </si>
  <si>
    <t>Bankarske usluge i usluge platnog prometa</t>
  </si>
  <si>
    <t>Aktivnost A100002</t>
  </si>
  <si>
    <t>MINIMALNI STANDARD U OSNOVNOM ŠKOLSTVU - MATERIJALNI RASHODI</t>
  </si>
  <si>
    <t>TEKUĆE I INVESTICIJSKO ODRŽAVANJE- MINIMALNI STANDARD</t>
  </si>
  <si>
    <t>Materijal i dijelovi za tekuće i investicijsko održavanje</t>
  </si>
  <si>
    <t>Usluge tekućeg i investicijskog održavanja</t>
  </si>
  <si>
    <t>Aktivnost A100003</t>
  </si>
  <si>
    <t>Energenti</t>
  </si>
  <si>
    <t>Program 1001</t>
  </si>
  <si>
    <t>POJAČANI STANDARD U ŠKOLSTVU</t>
  </si>
  <si>
    <t>Tekući projekt T100002</t>
  </si>
  <si>
    <t>Materijal i sirovine</t>
  </si>
  <si>
    <t>Plaće za redovan rad</t>
  </si>
  <si>
    <t>Ostali rashodi za zaposlene</t>
  </si>
  <si>
    <t>Doprinosi na plaće</t>
  </si>
  <si>
    <t>Tekući projekt T100041</t>
  </si>
  <si>
    <t>NOVA ŠKOLSKA SHEMA VOĆA I POVRĆA TE MLIJEKA I MLIJEČNIH PROIZVODA</t>
  </si>
  <si>
    <t>Naknade građanima i kućanstvima na temelju osiguranja i druge naknade</t>
  </si>
  <si>
    <t>Ostale naknade građanima i kućanstvima iz proračuna</t>
  </si>
  <si>
    <t>Naknade građanima i kućanstvima iz EU sredstava - Školska shema I Medni dan</t>
  </si>
  <si>
    <t>Tekući projekt T100011</t>
  </si>
  <si>
    <t xml:space="preserve">KAPITALNO ULAGANJE </t>
  </si>
  <si>
    <t>OPREMA ŠKOLA</t>
  </si>
  <si>
    <t xml:space="preserve">DODATNA ULAGANJA </t>
  </si>
  <si>
    <t>Rashodi za dodatna ulaganja na nefinancijskoj imovini</t>
  </si>
  <si>
    <t>Dodatna ulaganja na građevinskim objektima</t>
  </si>
  <si>
    <t>Program 1003</t>
  </si>
  <si>
    <t>TEKUĆE I INVESTICIJSKO ODRŽAVANJE U ŠKOLSTVO</t>
  </si>
  <si>
    <t>Službena, radna i zaštitna odjeća i obuća</t>
  </si>
  <si>
    <t>Članarine</t>
  </si>
  <si>
    <t>Pristojbe i naknade-nezap.invalida</t>
  </si>
  <si>
    <t>Troškovi sudskih postupaka</t>
  </si>
  <si>
    <t>Financijski rashodi</t>
  </si>
  <si>
    <t>Bankarske usluge i usluge platnog prom.</t>
  </si>
  <si>
    <t>Zatezne kamate</t>
  </si>
  <si>
    <t>ADMINISTRATIVNO, TEHNIČKO I STRUČNO OSOBLJE</t>
  </si>
  <si>
    <t>Plaće (bruto)</t>
  </si>
  <si>
    <t>Doprinos za obvezno zdravstveno osiguranje</t>
  </si>
  <si>
    <t>Doprinos za obvezno zdravstveno osiguranje u slučaju nezaposlenosti - tužbe</t>
  </si>
  <si>
    <t>Pristojbe i naknade</t>
  </si>
  <si>
    <t>ŠKOLSKA KUHINJA</t>
  </si>
  <si>
    <t>Materijal za tekuće i investicijsko održavanje</t>
  </si>
  <si>
    <t>Tekući projekt T10006</t>
  </si>
  <si>
    <t>PRODUŽENI BORAVAK</t>
  </si>
  <si>
    <t>Uredski materijal i ost. Materijal</t>
  </si>
  <si>
    <t>Tekući projekt T100012</t>
  </si>
  <si>
    <t>Rashodi za nefinancijsku imovinu</t>
  </si>
  <si>
    <t>Rashodi za nabavu proizvodne dugotrajne imovine</t>
  </si>
  <si>
    <t>Postrojenje i oprema</t>
  </si>
  <si>
    <t>Knjige, umjetnička djela i ostale izložbene vrijednosti</t>
  </si>
  <si>
    <t>Knjige</t>
  </si>
  <si>
    <t>Tekući projekt T100013</t>
  </si>
  <si>
    <t>DODATNA ULAGANJA</t>
  </si>
  <si>
    <t>TEKUĆE I INVESTICIJSKO ODRŽAVANJE</t>
  </si>
  <si>
    <t>Materijal za tekuće i inv.održavanje</t>
  </si>
  <si>
    <t>Usluge tekućeg i investicijs.održavanja</t>
  </si>
  <si>
    <t>Tekući projekt T100020</t>
  </si>
  <si>
    <t>NABAVA UDŽBENIKA</t>
  </si>
  <si>
    <t>Naknada građanima i kućanstvima na temelju osiguranja i druge naknade</t>
  </si>
  <si>
    <t>Ostale naknade građanima i kućanstvima u naravi</t>
  </si>
  <si>
    <t>Knjige-UDŽBENICI NISU RADNI</t>
  </si>
  <si>
    <t>Naknada za prijevoz, rad nat. i odvojeni život</t>
  </si>
  <si>
    <t>Rashodi za nabavu proizved. dugotrajne imovine</t>
  </si>
  <si>
    <t>Doprinos za obvezno zdravst. osiguranje u slučaju nezap.i - tužbe</t>
  </si>
  <si>
    <t>službena putovanja</t>
  </si>
  <si>
    <t>intelektulane usluge</t>
  </si>
  <si>
    <t>Naknada za prijevoz, rad na terenu i odv. život</t>
  </si>
  <si>
    <t>opći prihodi i primici</t>
  </si>
  <si>
    <t>Ministarstvo poljoprivrede</t>
  </si>
  <si>
    <t>Tekući projekt K100113</t>
  </si>
  <si>
    <t>LUKA IZGRADNJA OSNOVNE ŠKOLE</t>
  </si>
  <si>
    <t>OPĆI PRIHODI I PRIMICI</t>
  </si>
  <si>
    <t>Građevinski objekti</t>
  </si>
  <si>
    <t>Poslovni objekti</t>
  </si>
  <si>
    <t>Izvor financiranja 5.Đ</t>
  </si>
  <si>
    <t>vlastiti prihodi</t>
  </si>
  <si>
    <t>Izvor financiranja 3.3.</t>
  </si>
  <si>
    <t>Knjige umjetnička djela i ostale izlož. Vrijednosti</t>
  </si>
  <si>
    <t>pomoći oš</t>
  </si>
  <si>
    <t>Izvor financiranja 5.K.</t>
  </si>
  <si>
    <t>donacije oš</t>
  </si>
  <si>
    <t>Izvor financiranja 4.L.</t>
  </si>
  <si>
    <t>Prihod za posebne namjene</t>
  </si>
  <si>
    <t>izvor financiranja: 5.K.</t>
  </si>
  <si>
    <t>izvor financiranja: 6.3.</t>
  </si>
  <si>
    <t>izvori financiranja 5.K.</t>
  </si>
  <si>
    <t>izvor financiranja:6.3.</t>
  </si>
  <si>
    <t>Uredski materijal i ost. Materijalni rashodi</t>
  </si>
  <si>
    <t>izvor financiranja: 4.L.</t>
  </si>
  <si>
    <t>izvor financiranja : 5.K.</t>
  </si>
  <si>
    <t>Tekući projekt T100055</t>
  </si>
  <si>
    <t>Prsten potpore VI</t>
  </si>
  <si>
    <t>5.K</t>
  </si>
  <si>
    <t xml:space="preserve"> pomoći oš</t>
  </si>
  <si>
    <t>Prihod od imovine</t>
  </si>
  <si>
    <t>Prihod od upravnih i 
administrativnih pristojbi</t>
  </si>
  <si>
    <t>4.L</t>
  </si>
  <si>
    <t>3.3.</t>
  </si>
  <si>
    <t>Prihod od prodaje proizvoda 
i pruženih usluga i donacije</t>
  </si>
  <si>
    <t>6.3.</t>
  </si>
  <si>
    <t>donacije</t>
  </si>
  <si>
    <t>5.Đ.</t>
  </si>
  <si>
    <t>eur</t>
  </si>
  <si>
    <t>Naknade građanima i kućanstvima
 na temelju osiguranja i drugih akata</t>
  </si>
  <si>
    <t>ŠKOLSKA ŠPORTSKA DRUŠTVA</t>
  </si>
  <si>
    <t>Tekući projekt T100026</t>
  </si>
  <si>
    <t>Izvor financiranja: 5.K.</t>
  </si>
  <si>
    <t>E-TEHNIČAR</t>
  </si>
  <si>
    <t>Tekući projekt T100003</t>
  </si>
  <si>
    <t>Izvor financiranja 1.1.</t>
  </si>
  <si>
    <t>izvor financiranja 1.1.</t>
  </si>
  <si>
    <t>Izvor financiranja: 1.1.</t>
  </si>
  <si>
    <t>1.1.</t>
  </si>
  <si>
    <t>UKUPNO</t>
  </si>
  <si>
    <t>Postrojenja i oprema</t>
  </si>
  <si>
    <t>Glazbeni instrumenti i oprema</t>
  </si>
  <si>
    <t>energija</t>
  </si>
  <si>
    <t>Ostale tekuće donacije</t>
  </si>
  <si>
    <t>Ostale tekuće donacije - higijenski ulošci minist</t>
  </si>
  <si>
    <t>naknade za prijevoz na i s posla</t>
  </si>
  <si>
    <t>Izvor financiranja: 5.T.</t>
  </si>
  <si>
    <t>Min.znan.obrazo. I sporta ESF III</t>
  </si>
  <si>
    <t>PROGRAM OSNOVNIH ŠKOLA IZVAN 
ŽUPANIJSKOG PRORAČUNA</t>
  </si>
  <si>
    <t>Program 1002</t>
  </si>
  <si>
    <t>Tekući projekt T100001</t>
  </si>
  <si>
    <t>OPREMA ŠKOLE</t>
  </si>
  <si>
    <t>uredska oprema i namještaj</t>
  </si>
  <si>
    <t>komunikacijska oprema</t>
  </si>
  <si>
    <t>sportska i glazbena oprema</t>
  </si>
  <si>
    <t>Uređaji, strojevi i oprema za ostale namjene</t>
  </si>
  <si>
    <t>uređaji strojevi i oprema za ostale namjene</t>
  </si>
  <si>
    <t>ŽUPANIJA</t>
  </si>
  <si>
    <t>Prsten potpore VII</t>
  </si>
  <si>
    <t>6 PRIHODI POSLOVANJA</t>
  </si>
  <si>
    <t>7 PRIHODI OD PRODAJE NEFINANCIJSKE IMOVINE</t>
  </si>
  <si>
    <t>3 RASHODI  POSLOVANJA</t>
  </si>
  <si>
    <t>4 RASHODI ZA NABAVU NEFINANCIJSKE IMOVINE</t>
  </si>
  <si>
    <t>Plan za 2024.</t>
  </si>
  <si>
    <t>Prsten potpore VIII</t>
  </si>
  <si>
    <t>Prsten potpore IX</t>
  </si>
  <si>
    <t>PLAN ZA 2024.</t>
  </si>
  <si>
    <t>PRIHODI POSLOVANJA PREMA EKONOMSKOJ KLASIFIKACIJI</t>
  </si>
  <si>
    <t>RASHODI POSLOVANJA PREMA EKONOMSKOJ KLASIFIKACIJI</t>
  </si>
  <si>
    <t>Ostali rashodi</t>
  </si>
  <si>
    <t>5.T</t>
  </si>
  <si>
    <t>Minis. znan. obraz. i sporta ESF</t>
  </si>
  <si>
    <t>Tekući projekt T100058</t>
  </si>
  <si>
    <t>Tekući projekt T1000??</t>
  </si>
  <si>
    <t>PRIHODI POSLOVANJA PREMA IZVORIMA FINANCIRANJA</t>
  </si>
  <si>
    <t>RASHODI POSLOVANJA PREMA IZVORIMA FINANCIRANJA</t>
  </si>
  <si>
    <t>REBALANS I. 2024.</t>
  </si>
  <si>
    <t>oprema za održavanje i zaštitu</t>
  </si>
  <si>
    <t>REBALANS I.</t>
  </si>
  <si>
    <t>REBALANS I</t>
  </si>
  <si>
    <t>KNJIGE ZA ŠKOLSKU KNJIŽNICU</t>
  </si>
  <si>
    <t>Tekući projekt T100016</t>
  </si>
  <si>
    <t>Knjige za ŠKOLSKU KNJIŽNICU</t>
  </si>
  <si>
    <t>Knjige, umjetnička djela i ostale izložbene djelatnosti</t>
  </si>
  <si>
    <t>Rashodi za dodatna ulaganja na građevinskim objektima</t>
  </si>
  <si>
    <t>Tekući projekt T100006</t>
  </si>
  <si>
    <t>OSTALE IZVANŠKOLSKE AKTIVNOSTI</t>
  </si>
  <si>
    <t>Tekući projekt T100040</t>
  </si>
  <si>
    <t>STRUČNO USAVRŠAVANJE DJELATNIKA U ŠKOLSTVU</t>
  </si>
  <si>
    <t>%</t>
  </si>
  <si>
    <t>Prsten potpore V</t>
  </si>
  <si>
    <t>Tekući projekt T100054</t>
  </si>
  <si>
    <t>IZVRŠENJE 2024.</t>
  </si>
  <si>
    <t>IZVRŠENJE 2023.</t>
  </si>
  <si>
    <t>uređaji strojevi i oprema</t>
  </si>
  <si>
    <t>Uređaji strojevi i oprema</t>
  </si>
  <si>
    <t xml:space="preserve">IZVRŠENJE FINANCIJSKOG PLANA PRORAČUNSKOG KORISNIKA JEDINICE LOKALNE I PODRUČNE (REGIONALNE) SAMOUPRAVE 
ZA 2024. </t>
  </si>
  <si>
    <t>IZVRŠENJE PLANA ZA 2023.</t>
  </si>
  <si>
    <r>
      <t>TEKUĆI PLAN 2024. (</t>
    </r>
    <r>
      <rPr>
        <b/>
        <sz val="8"/>
        <color theme="1"/>
        <rFont val="Arial"/>
        <family val="2"/>
        <charset val="238"/>
      </rPr>
      <t>REBALANS II.</t>
    </r>
    <r>
      <rPr>
        <b/>
        <sz val="11"/>
        <color theme="1"/>
        <rFont val="Arial"/>
        <family val="2"/>
        <charset val="238"/>
      </rPr>
      <t>)</t>
    </r>
  </si>
  <si>
    <t>indeks izvršenje 2024./
TEKUĆI PLAN 2024.</t>
  </si>
  <si>
    <t>indeks IZVRŠENJE 2024./
IZVRŠENJE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</si>
</sst>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5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indexed="8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4"/>
      <name val="Arial"/>
      <family val="2"/>
      <charset val="238"/>
    </font>
    <font>
      <b/>
      <u/>
      <sz val="14"/>
      <color indexed="8"/>
      <name val="Arial"/>
      <family val="2"/>
      <charset val="238"/>
    </font>
    <font>
      <b/>
      <u/>
      <sz val="13"/>
      <color indexed="8"/>
      <name val="Arial"/>
      <family val="2"/>
      <charset val="238"/>
    </font>
    <font>
      <b/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8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521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 wrapText="1"/>
    </xf>
    <xf numFmtId="0" fontId="0" fillId="5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4" borderId="0" xfId="0" applyFill="1"/>
    <xf numFmtId="0" fontId="19" fillId="14" borderId="0" xfId="0" applyFont="1" applyFill="1"/>
    <xf numFmtId="0" fontId="19" fillId="6" borderId="0" xfId="0" applyFont="1" applyFill="1"/>
    <xf numFmtId="0" fontId="0" fillId="2" borderId="0" xfId="0" applyFill="1"/>
    <xf numFmtId="4" fontId="0" fillId="0" borderId="0" xfId="0" applyNumberFormat="1"/>
    <xf numFmtId="0" fontId="0" fillId="15" borderId="0" xfId="0" applyFill="1"/>
    <xf numFmtId="0" fontId="0" fillId="16" borderId="0" xfId="0" applyFill="1"/>
    <xf numFmtId="0" fontId="9" fillId="2" borderId="1" xfId="0" quotePrefix="1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26" fillId="2" borderId="1" xfId="0" quotePrefix="1" applyFont="1" applyFill="1" applyBorder="1" applyAlignment="1">
      <alignment horizontal="left" vertical="center"/>
    </xf>
    <xf numFmtId="0" fontId="22" fillId="2" borderId="3" xfId="0" quotePrefix="1" applyFont="1" applyFill="1" applyBorder="1" applyAlignment="1">
      <alignment horizontal="center" vertical="center"/>
    </xf>
    <xf numFmtId="0" fontId="27" fillId="0" borderId="0" xfId="0" applyFont="1"/>
    <xf numFmtId="0" fontId="22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" fontId="8" fillId="2" borderId="0" xfId="2" applyNumberFormat="1" applyFont="1" applyFill="1" applyBorder="1" applyAlignment="1">
      <alignment horizontal="right"/>
    </xf>
    <xf numFmtId="0" fontId="19" fillId="2" borderId="0" xfId="0" applyFont="1" applyFill="1"/>
    <xf numFmtId="4" fontId="22" fillId="2" borderId="0" xfId="2" applyNumberFormat="1" applyFont="1" applyFill="1" applyBorder="1" applyAlignment="1">
      <alignment horizontal="right"/>
    </xf>
    <xf numFmtId="0" fontId="13" fillId="0" borderId="0" xfId="0" applyFont="1"/>
    <xf numFmtId="0" fontId="16" fillId="0" borderId="0" xfId="0" applyFont="1"/>
    <xf numFmtId="0" fontId="31" fillId="0" borderId="0" xfId="0" applyFont="1"/>
    <xf numFmtId="0" fontId="23" fillId="0" borderId="0" xfId="0" applyFont="1"/>
    <xf numFmtId="0" fontId="32" fillId="0" borderId="0" xfId="0" applyFont="1"/>
    <xf numFmtId="0" fontId="32" fillId="0" borderId="0" xfId="0" applyFont="1" applyAlignment="1">
      <alignment horizontal="left"/>
    </xf>
    <xf numFmtId="0" fontId="13" fillId="0" borderId="1" xfId="0" applyFont="1" applyBorder="1"/>
    <xf numFmtId="0" fontId="28" fillId="0" borderId="0" xfId="0" applyFont="1"/>
    <xf numFmtId="4" fontId="3" fillId="2" borderId="2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4" fontId="34" fillId="2" borderId="0" xfId="2" applyNumberFormat="1" applyFont="1" applyFill="1" applyBorder="1"/>
    <xf numFmtId="0" fontId="35" fillId="2" borderId="0" xfId="0" applyFont="1" applyFill="1"/>
    <xf numFmtId="0" fontId="35" fillId="0" borderId="0" xfId="0" applyFont="1"/>
    <xf numFmtId="4" fontId="6" fillId="0" borderId="3" xfId="0" applyNumberFormat="1" applyFont="1" applyBorder="1" applyAlignment="1">
      <alignment horizontal="right"/>
    </xf>
    <xf numFmtId="4" fontId="3" fillId="5" borderId="2" xfId="0" applyNumberFormat="1" applyFont="1" applyFill="1" applyBorder="1" applyAlignment="1">
      <alignment horizontal="right"/>
    </xf>
    <xf numFmtId="4" fontId="3" fillId="11" borderId="3" xfId="0" applyNumberFormat="1" applyFont="1" applyFill="1" applyBorder="1" applyAlignment="1">
      <alignment horizontal="right"/>
    </xf>
    <xf numFmtId="0" fontId="0" fillId="6" borderId="0" xfId="0" applyFill="1"/>
    <xf numFmtId="0" fontId="0" fillId="20" borderId="0" xfId="0" applyFill="1"/>
    <xf numFmtId="0" fontId="8" fillId="3" borderId="2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36" fillId="2" borderId="3" xfId="0" applyNumberFormat="1" applyFont="1" applyFill="1" applyBorder="1" applyAlignment="1">
      <alignment horizontal="right" vertical="center"/>
    </xf>
    <xf numFmtId="4" fontId="36" fillId="2" borderId="3" xfId="2" applyNumberFormat="1" applyFont="1" applyFill="1" applyBorder="1" applyAlignment="1">
      <alignment horizontal="right"/>
    </xf>
    <xf numFmtId="0" fontId="22" fillId="2" borderId="3" xfId="0" quotePrefix="1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8" xfId="0" quotePrefix="1" applyFont="1" applyFill="1" applyBorder="1" applyAlignment="1">
      <alignment horizontal="left" vertical="center"/>
    </xf>
    <xf numFmtId="0" fontId="25" fillId="2" borderId="8" xfId="0" quotePrefix="1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 wrapText="1"/>
    </xf>
    <xf numFmtId="0" fontId="22" fillId="2" borderId="8" xfId="0" quotePrefix="1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/>
    </xf>
    <xf numFmtId="4" fontId="30" fillId="2" borderId="3" xfId="0" applyNumberFormat="1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 wrapText="1"/>
    </xf>
    <xf numFmtId="0" fontId="9" fillId="2" borderId="8" xfId="0" quotePrefix="1" applyFont="1" applyFill="1" applyBorder="1" applyAlignment="1">
      <alignment horizontal="left" vertical="center"/>
    </xf>
    <xf numFmtId="0" fontId="9" fillId="2" borderId="9" xfId="0" quotePrefix="1" applyFont="1" applyFill="1" applyBorder="1" applyAlignment="1">
      <alignment horizontal="left" vertical="center"/>
    </xf>
    <xf numFmtId="0" fontId="26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9" fillId="2" borderId="0" xfId="0" quotePrefix="1" applyFont="1" applyFill="1" applyAlignment="1">
      <alignment horizontal="left" vertical="center"/>
    </xf>
    <xf numFmtId="4" fontId="22" fillId="2" borderId="0" xfId="0" applyNumberFormat="1" applyFont="1" applyFill="1" applyAlignment="1">
      <alignment horizontal="right" vertical="center"/>
    </xf>
    <xf numFmtId="0" fontId="26" fillId="2" borderId="0" xfId="0" quotePrefix="1" applyFont="1" applyFill="1" applyAlignment="1">
      <alignment horizontal="left" vertical="center"/>
    </xf>
    <xf numFmtId="0" fontId="26" fillId="2" borderId="0" xfId="0" quotePrefix="1" applyFont="1" applyFill="1" applyAlignment="1">
      <alignment horizontal="left" vertical="center" wrapText="1"/>
    </xf>
    <xf numFmtId="4" fontId="22" fillId="2" borderId="0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 wrapText="1"/>
    </xf>
    <xf numFmtId="4" fontId="7" fillId="2" borderId="0" xfId="2" applyNumberFormat="1" applyFont="1" applyFill="1" applyBorder="1" applyAlignment="1">
      <alignment horizontal="right"/>
    </xf>
    <xf numFmtId="0" fontId="22" fillId="2" borderId="0" xfId="0" applyFont="1" applyFill="1" applyAlignment="1">
      <alignment vertical="center" wrapText="1"/>
    </xf>
    <xf numFmtId="3" fontId="8" fillId="2" borderId="0" xfId="0" applyNumberFormat="1" applyFont="1" applyFill="1" applyAlignment="1">
      <alignment horizontal="right"/>
    </xf>
    <xf numFmtId="0" fontId="33" fillId="4" borderId="6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4" fontId="41" fillId="2" borderId="3" xfId="2" applyNumberFormat="1" applyFont="1" applyFill="1" applyBorder="1" applyAlignment="1">
      <alignment horizontal="right"/>
    </xf>
    <xf numFmtId="0" fontId="36" fillId="2" borderId="8" xfId="0" applyFont="1" applyFill="1" applyBorder="1" applyAlignment="1">
      <alignment horizontal="left" vertical="center" wrapText="1"/>
    </xf>
    <xf numFmtId="0" fontId="36" fillId="2" borderId="8" xfId="0" applyFont="1" applyFill="1" applyBorder="1" applyAlignment="1">
      <alignment horizontal="left" vertical="center"/>
    </xf>
    <xf numFmtId="4" fontId="25" fillId="2" borderId="3" xfId="2" applyNumberFormat="1" applyFont="1" applyFill="1" applyBorder="1" applyAlignment="1">
      <alignment horizontal="right"/>
    </xf>
    <xf numFmtId="4" fontId="25" fillId="2" borderId="10" xfId="2" applyNumberFormat="1" applyFont="1" applyFill="1" applyBorder="1" applyAlignment="1">
      <alignment horizontal="right"/>
    </xf>
    <xf numFmtId="4" fontId="41" fillId="2" borderId="3" xfId="0" applyNumberFormat="1" applyFont="1" applyFill="1" applyBorder="1" applyAlignment="1">
      <alignment horizontal="right" vertical="center"/>
    </xf>
    <xf numFmtId="0" fontId="36" fillId="2" borderId="9" xfId="0" applyFont="1" applyFill="1" applyBorder="1" applyAlignment="1">
      <alignment horizontal="left" vertical="center"/>
    </xf>
    <xf numFmtId="4" fontId="25" fillId="2" borderId="3" xfId="0" applyNumberFormat="1" applyFont="1" applyFill="1" applyBorder="1" applyAlignment="1">
      <alignment horizontal="right" vertical="center"/>
    </xf>
    <xf numFmtId="4" fontId="42" fillId="2" borderId="3" xfId="0" applyNumberFormat="1" applyFont="1" applyFill="1" applyBorder="1" applyAlignment="1">
      <alignment horizontal="right" vertical="center"/>
    </xf>
    <xf numFmtId="0" fontId="36" fillId="2" borderId="0" xfId="0" applyFont="1" applyFill="1" applyAlignment="1">
      <alignment horizontal="left" vertical="center"/>
    </xf>
    <xf numFmtId="0" fontId="36" fillId="2" borderId="0" xfId="0" applyFont="1" applyFill="1" applyAlignment="1">
      <alignment horizontal="left" vertical="center" wrapText="1"/>
    </xf>
    <xf numFmtId="4" fontId="36" fillId="2" borderId="0" xfId="0" applyNumberFormat="1" applyFont="1" applyFill="1" applyAlignment="1">
      <alignment horizontal="right" vertical="center"/>
    </xf>
    <xf numFmtId="4" fontId="43" fillId="0" borderId="0" xfId="0" applyNumberFormat="1" applyFont="1" applyAlignment="1">
      <alignment horizontal="right" vertical="center"/>
    </xf>
    <xf numFmtId="0" fontId="19" fillId="0" borderId="0" xfId="0" applyFont="1"/>
    <xf numFmtId="4" fontId="27" fillId="0" borderId="0" xfId="0" applyNumberFormat="1" applyFont="1"/>
    <xf numFmtId="0" fontId="0" fillId="0" borderId="3" xfId="0" applyBorder="1"/>
    <xf numFmtId="4" fontId="36" fillId="2" borderId="3" xfId="0" applyNumberFormat="1" applyFont="1" applyFill="1" applyBorder="1" applyAlignment="1">
      <alignment horizontal="righ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0" fillId="0" borderId="9" xfId="0" applyBorder="1"/>
    <xf numFmtId="0" fontId="24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left" vertical="center" wrapText="1"/>
    </xf>
    <xf numFmtId="0" fontId="9" fillId="2" borderId="10" xfId="0" quotePrefix="1" applyFont="1" applyFill="1" applyBorder="1" applyAlignment="1">
      <alignment horizontal="left" vertical="center"/>
    </xf>
    <xf numFmtId="4" fontId="30" fillId="2" borderId="10" xfId="0" applyNumberFormat="1" applyFont="1" applyFill="1" applyBorder="1" applyAlignment="1">
      <alignment horizontal="right" vertical="center"/>
    </xf>
    <xf numFmtId="0" fontId="19" fillId="0" borderId="10" xfId="0" applyFont="1" applyBorder="1"/>
    <xf numFmtId="4" fontId="27" fillId="0" borderId="10" xfId="0" applyNumberFormat="1" applyFont="1" applyBorder="1"/>
    <xf numFmtId="0" fontId="10" fillId="4" borderId="7" xfId="0" applyFont="1" applyFill="1" applyBorder="1" applyAlignment="1">
      <alignment horizontal="center" vertical="center" wrapText="1"/>
    </xf>
    <xf numFmtId="0" fontId="0" fillId="0" borderId="10" xfId="0" applyBorder="1"/>
    <xf numFmtId="4" fontId="25" fillId="0" borderId="3" xfId="0" applyNumberFormat="1" applyFont="1" applyBorder="1" applyAlignment="1">
      <alignment horizontal="right"/>
    </xf>
    <xf numFmtId="0" fontId="26" fillId="2" borderId="3" xfId="0" quotePrefix="1" applyFont="1" applyFill="1" applyBorder="1" applyAlignment="1">
      <alignment horizontal="left" vertical="center" wrapText="1"/>
    </xf>
    <xf numFmtId="0" fontId="40" fillId="4" borderId="7" xfId="0" applyFont="1" applyFill="1" applyBorder="1" applyAlignment="1">
      <alignment horizontal="center" vertical="center" wrapText="1"/>
    </xf>
    <xf numFmtId="4" fontId="36" fillId="2" borderId="10" xfId="0" applyNumberFormat="1" applyFont="1" applyFill="1" applyBorder="1" applyAlignment="1">
      <alignment horizontal="right" vertical="center"/>
    </xf>
    <xf numFmtId="4" fontId="43" fillId="0" borderId="10" xfId="0" applyNumberFormat="1" applyFont="1" applyBorder="1" applyAlignment="1">
      <alignment horizontal="right" vertical="center"/>
    </xf>
    <xf numFmtId="0" fontId="22" fillId="2" borderId="3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left" wrapText="1"/>
    </xf>
    <xf numFmtId="0" fontId="6" fillId="0" borderId="0" xfId="0" quotePrefix="1" applyFont="1" applyFill="1" applyBorder="1" applyAlignment="1">
      <alignment horizontal="center" wrapText="1"/>
    </xf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4" fontId="10" fillId="0" borderId="0" xfId="0" quotePrefix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wrapText="1"/>
    </xf>
    <xf numFmtId="0" fontId="36" fillId="0" borderId="0" xfId="0" quotePrefix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10" fillId="0" borderId="0" xfId="0" quotePrefix="1" applyFont="1" applyFill="1" applyBorder="1" applyAlignment="1">
      <alignment horizontal="left" wrapText="1"/>
    </xf>
    <xf numFmtId="0" fontId="10" fillId="0" borderId="0" xfId="0" quotePrefix="1" applyFont="1" applyFill="1" applyBorder="1" applyAlignment="1">
      <alignment horizontal="center" wrapText="1"/>
    </xf>
    <xf numFmtId="0" fontId="10" fillId="0" borderId="0" xfId="0" quotePrefix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4" fontId="6" fillId="0" borderId="0" xfId="0" quotePrefix="1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4" fontId="29" fillId="11" borderId="3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6" fillId="0" borderId="0" xfId="0" applyNumberFormat="1" applyFont="1" applyAlignment="1">
      <alignment horizontal="right"/>
    </xf>
    <xf numFmtId="4" fontId="41" fillId="2" borderId="16" xfId="2" applyNumberFormat="1" applyFont="1" applyFill="1" applyBorder="1" applyAlignment="1">
      <alignment horizontal="right"/>
    </xf>
    <xf numFmtId="0" fontId="6" fillId="4" borderId="0" xfId="0" applyFont="1" applyFill="1" applyAlignment="1">
      <alignment horizontal="center" vertical="center" wrapText="1"/>
    </xf>
    <xf numFmtId="4" fontId="41" fillId="2" borderId="18" xfId="0" applyNumberFormat="1" applyFont="1" applyFill="1" applyBorder="1" applyAlignment="1">
      <alignment horizontal="right" vertical="center"/>
    </xf>
    <xf numFmtId="4" fontId="36" fillId="2" borderId="15" xfId="0" applyNumberFormat="1" applyFont="1" applyFill="1" applyBorder="1" applyAlignment="1">
      <alignment horizontal="right" vertical="center"/>
    </xf>
    <xf numFmtId="4" fontId="25" fillId="2" borderId="1" xfId="0" applyNumberFormat="1" applyFont="1" applyFill="1" applyBorder="1" applyAlignment="1">
      <alignment horizontal="right" vertical="center"/>
    </xf>
    <xf numFmtId="4" fontId="42" fillId="2" borderId="1" xfId="0" applyNumberFormat="1" applyFont="1" applyFill="1" applyBorder="1" applyAlignment="1">
      <alignment horizontal="right" vertical="center"/>
    </xf>
    <xf numFmtId="4" fontId="36" fillId="2" borderId="11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center" vertical="center" wrapText="1"/>
    </xf>
    <xf numFmtId="4" fontId="41" fillId="2" borderId="19" xfId="2" applyNumberFormat="1" applyFont="1" applyFill="1" applyBorder="1" applyAlignment="1">
      <alignment horizontal="right"/>
    </xf>
    <xf numFmtId="4" fontId="36" fillId="2" borderId="15" xfId="2" applyNumberFormat="1" applyFont="1" applyFill="1" applyBorder="1" applyAlignment="1">
      <alignment horizontal="right"/>
    </xf>
    <xf numFmtId="4" fontId="25" fillId="2" borderId="1" xfId="2" applyNumberFormat="1" applyFont="1" applyFill="1" applyBorder="1" applyAlignment="1">
      <alignment horizontal="right"/>
    </xf>
    <xf numFmtId="4" fontId="36" fillId="2" borderId="1" xfId="2" applyNumberFormat="1" applyFont="1" applyFill="1" applyBorder="1" applyAlignment="1">
      <alignment horizontal="right"/>
    </xf>
    <xf numFmtId="4" fontId="25" fillId="2" borderId="12" xfId="2" applyNumberFormat="1" applyFont="1" applyFill="1" applyBorder="1" applyAlignment="1">
      <alignment horizontal="right"/>
    </xf>
    <xf numFmtId="4" fontId="30" fillId="2" borderId="0" xfId="0" applyNumberFormat="1" applyFont="1" applyFill="1" applyAlignment="1">
      <alignment horizontal="right" vertical="center"/>
    </xf>
    <xf numFmtId="0" fontId="27" fillId="0" borderId="0" xfId="0" applyFont="1" applyBorder="1"/>
    <xf numFmtId="0" fontId="6" fillId="5" borderId="3" xfId="0" applyFont="1" applyFill="1" applyBorder="1" applyAlignment="1">
      <alignment horizontal="center" vertical="center" wrapText="1"/>
    </xf>
    <xf numFmtId="0" fontId="40" fillId="4" borderId="17" xfId="0" applyFont="1" applyFill="1" applyBorder="1" applyAlignment="1">
      <alignment horizontal="center" vertical="center" wrapText="1"/>
    </xf>
    <xf numFmtId="0" fontId="40" fillId="5" borderId="7" xfId="0" applyFont="1" applyFill="1" applyBorder="1" applyAlignment="1">
      <alignment horizontal="center" vertical="center" wrapText="1"/>
    </xf>
    <xf numFmtId="0" fontId="39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4" fontId="36" fillId="2" borderId="21" xfId="0" applyNumberFormat="1" applyFont="1" applyFill="1" applyBorder="1" applyAlignment="1">
      <alignment horizontal="right" vertical="center"/>
    </xf>
    <xf numFmtId="4" fontId="8" fillId="2" borderId="21" xfId="0" applyNumberFormat="1" applyFont="1" applyFill="1" applyBorder="1" applyAlignment="1">
      <alignment horizontal="right" vertical="center"/>
    </xf>
    <xf numFmtId="0" fontId="27" fillId="0" borderId="10" xfId="0" applyFont="1" applyBorder="1"/>
    <xf numFmtId="0" fontId="27" fillId="0" borderId="11" xfId="0" applyFont="1" applyBorder="1"/>
    <xf numFmtId="0" fontId="31" fillId="0" borderId="10" xfId="0" applyFont="1" applyBorder="1"/>
    <xf numFmtId="4" fontId="8" fillId="2" borderId="10" xfId="0" applyNumberFormat="1" applyFont="1" applyFill="1" applyBorder="1" applyAlignment="1">
      <alignment horizontal="right" vertical="center"/>
    </xf>
    <xf numFmtId="4" fontId="8" fillId="2" borderId="11" xfId="0" applyNumberFormat="1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3" fontId="3" fillId="2" borderId="15" xfId="0" applyNumberFormat="1" applyFont="1" applyFill="1" applyBorder="1" applyAlignment="1">
      <alignment horizontal="right"/>
    </xf>
    <xf numFmtId="0" fontId="47" fillId="10" borderId="3" xfId="0" applyFont="1" applyFill="1" applyBorder="1" applyAlignment="1">
      <alignment horizontal="left" vertical="center" wrapText="1"/>
    </xf>
    <xf numFmtId="4" fontId="30" fillId="10" borderId="3" xfId="0" applyNumberFormat="1" applyFont="1" applyFill="1" applyBorder="1" applyAlignment="1">
      <alignment horizontal="right"/>
    </xf>
    <xf numFmtId="4" fontId="30" fillId="10" borderId="21" xfId="0" applyNumberFormat="1" applyFont="1" applyFill="1" applyBorder="1" applyAlignment="1">
      <alignment horizontal="right"/>
    </xf>
    <xf numFmtId="0" fontId="47" fillId="9" borderId="3" xfId="0" applyFont="1" applyFill="1" applyBorder="1" applyAlignment="1">
      <alignment horizontal="left" vertical="center" wrapText="1"/>
    </xf>
    <xf numFmtId="4" fontId="30" fillId="9" borderId="3" xfId="0" applyNumberFormat="1" applyFont="1" applyFill="1" applyBorder="1" applyAlignment="1">
      <alignment horizontal="right"/>
    </xf>
    <xf numFmtId="4" fontId="30" fillId="9" borderId="21" xfId="0" applyNumberFormat="1" applyFont="1" applyFill="1" applyBorder="1" applyAlignment="1">
      <alignment horizontal="right"/>
    </xf>
    <xf numFmtId="0" fontId="49" fillId="2" borderId="3" xfId="0" applyFont="1" applyFill="1" applyBorder="1" applyAlignment="1">
      <alignment horizontal="left" vertical="center" wrapText="1"/>
    </xf>
    <xf numFmtId="4" fontId="30" fillId="2" borderId="3" xfId="0" applyNumberFormat="1" applyFont="1" applyFill="1" applyBorder="1" applyAlignment="1">
      <alignment horizontal="right"/>
    </xf>
    <xf numFmtId="4" fontId="1" fillId="2" borderId="3" xfId="2" applyNumberFormat="1" applyFont="1" applyFill="1" applyBorder="1"/>
    <xf numFmtId="0" fontId="0" fillId="2" borderId="3" xfId="0" applyFont="1" applyFill="1" applyBorder="1"/>
    <xf numFmtId="4" fontId="48" fillId="2" borderId="21" xfId="0" applyNumberFormat="1" applyFont="1" applyFill="1" applyBorder="1" applyAlignment="1">
      <alignment horizontal="right" vertical="center" wrapText="1"/>
    </xf>
    <xf numFmtId="0" fontId="47" fillId="5" borderId="3" xfId="0" applyFont="1" applyFill="1" applyBorder="1" applyAlignment="1">
      <alignment horizontal="left" vertical="center" wrapText="1"/>
    </xf>
    <xf numFmtId="4" fontId="30" fillId="5" borderId="3" xfId="0" applyNumberFormat="1" applyFont="1" applyFill="1" applyBorder="1" applyAlignment="1">
      <alignment horizontal="right"/>
    </xf>
    <xf numFmtId="4" fontId="30" fillId="5" borderId="21" xfId="0" applyNumberFormat="1" applyFont="1" applyFill="1" applyBorder="1" applyAlignment="1">
      <alignment horizontal="right"/>
    </xf>
    <xf numFmtId="0" fontId="47" fillId="7" borderId="3" xfId="0" applyFont="1" applyFill="1" applyBorder="1" applyAlignment="1">
      <alignment horizontal="left" vertical="center" wrapText="1"/>
    </xf>
    <xf numFmtId="4" fontId="30" fillId="7" borderId="3" xfId="0" applyNumberFormat="1" applyFont="1" applyFill="1" applyBorder="1" applyAlignment="1">
      <alignment horizontal="right"/>
    </xf>
    <xf numFmtId="4" fontId="30" fillId="7" borderId="21" xfId="0" applyNumberFormat="1" applyFont="1" applyFill="1" applyBorder="1" applyAlignment="1">
      <alignment horizontal="right"/>
    </xf>
    <xf numFmtId="0" fontId="30" fillId="14" borderId="8" xfId="0" applyFont="1" applyFill="1" applyBorder="1" applyAlignment="1">
      <alignment horizontal="left" vertical="center" wrapText="1" indent="1"/>
    </xf>
    <xf numFmtId="0" fontId="30" fillId="14" borderId="3" xfId="0" applyFont="1" applyFill="1" applyBorder="1" applyAlignment="1">
      <alignment horizontal="left" vertical="center" wrapText="1" indent="1"/>
    </xf>
    <xf numFmtId="0" fontId="30" fillId="14" borderId="3" xfId="0" applyFont="1" applyFill="1" applyBorder="1" applyAlignment="1">
      <alignment horizontal="left" vertical="center" wrapText="1"/>
    </xf>
    <xf numFmtId="4" fontId="30" fillId="14" borderId="3" xfId="0" applyNumberFormat="1" applyFont="1" applyFill="1" applyBorder="1" applyAlignment="1">
      <alignment horizontal="right"/>
    </xf>
    <xf numFmtId="4" fontId="30" fillId="14" borderId="21" xfId="0" applyNumberFormat="1" applyFont="1" applyFill="1" applyBorder="1" applyAlignment="1">
      <alignment horizontal="right"/>
    </xf>
    <xf numFmtId="0" fontId="30" fillId="0" borderId="3" xfId="0" applyFont="1" applyBorder="1" applyAlignment="1">
      <alignment wrapText="1"/>
    </xf>
    <xf numFmtId="4" fontId="30" fillId="2" borderId="3" xfId="2" applyNumberFormat="1" applyFont="1" applyFill="1" applyBorder="1" applyAlignment="1">
      <alignment horizontal="right"/>
    </xf>
    <xf numFmtId="4" fontId="30" fillId="2" borderId="21" xfId="2" applyNumberFormat="1" applyFont="1" applyFill="1" applyBorder="1" applyAlignment="1">
      <alignment horizontal="right"/>
    </xf>
    <xf numFmtId="0" fontId="30" fillId="2" borderId="8" xfId="0" applyFont="1" applyFill="1" applyBorder="1" applyAlignment="1">
      <alignment horizontal="left" vertical="center" wrapText="1" indent="1"/>
    </xf>
    <xf numFmtId="0" fontId="30" fillId="2" borderId="3" xfId="0" applyFont="1" applyFill="1" applyBorder="1" applyAlignment="1">
      <alignment horizontal="left" vertical="center" wrapText="1" indent="1"/>
    </xf>
    <xf numFmtId="0" fontId="47" fillId="14" borderId="3" xfId="0" applyFont="1" applyFill="1" applyBorder="1" applyAlignment="1">
      <alignment horizontal="left" vertical="center" wrapText="1" indent="1"/>
    </xf>
    <xf numFmtId="0" fontId="47" fillId="14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horizontal="left" vertical="center" wrapText="1"/>
    </xf>
    <xf numFmtId="4" fontId="30" fillId="2" borderId="3" xfId="0" applyNumberFormat="1" applyFont="1" applyFill="1" applyBorder="1" applyAlignment="1">
      <alignment horizontal="right" vertical="center" wrapText="1"/>
    </xf>
    <xf numFmtId="0" fontId="30" fillId="2" borderId="3" xfId="0" applyFont="1" applyFill="1" applyBorder="1" applyAlignment="1">
      <alignment vertical="center" wrapText="1"/>
    </xf>
    <xf numFmtId="4" fontId="30" fillId="0" borderId="3" xfId="0" applyNumberFormat="1" applyFont="1" applyBorder="1" applyAlignment="1">
      <alignment horizontal="right" wrapText="1"/>
    </xf>
    <xf numFmtId="0" fontId="30" fillId="0" borderId="3" xfId="0" applyFont="1" applyBorder="1" applyAlignment="1">
      <alignment horizontal="center" wrapText="1"/>
    </xf>
    <xf numFmtId="0" fontId="47" fillId="14" borderId="3" xfId="0" applyFont="1" applyFill="1" applyBorder="1" applyAlignment="1">
      <alignment wrapText="1"/>
    </xf>
    <xf numFmtId="0" fontId="30" fillId="7" borderId="8" xfId="0" applyFont="1" applyFill="1" applyBorder="1" applyAlignment="1">
      <alignment horizontal="left" vertical="center" wrapText="1" indent="1"/>
    </xf>
    <xf numFmtId="0" fontId="47" fillId="7" borderId="3" xfId="0" applyFont="1" applyFill="1" applyBorder="1" applyAlignment="1">
      <alignment horizontal="center" wrapText="1"/>
    </xf>
    <xf numFmtId="0" fontId="30" fillId="7" borderId="3" xfId="0" applyFont="1" applyFill="1" applyBorder="1" applyAlignment="1">
      <alignment horizontal="left" vertical="center" wrapText="1" indent="1"/>
    </xf>
    <xf numFmtId="0" fontId="47" fillId="7" borderId="3" xfId="0" applyFont="1" applyFill="1" applyBorder="1" applyAlignment="1">
      <alignment wrapText="1"/>
    </xf>
    <xf numFmtId="0" fontId="47" fillId="14" borderId="3" xfId="0" applyFont="1" applyFill="1" applyBorder="1" applyAlignment="1">
      <alignment horizontal="center" wrapText="1"/>
    </xf>
    <xf numFmtId="0" fontId="47" fillId="9" borderId="3" xfId="0" applyFont="1" applyFill="1" applyBorder="1" applyAlignment="1">
      <alignment wrapText="1"/>
    </xf>
    <xf numFmtId="4" fontId="47" fillId="9" borderId="3" xfId="0" applyNumberFormat="1" applyFont="1" applyFill="1" applyBorder="1" applyAlignment="1">
      <alignment horizontal="right" wrapText="1"/>
    </xf>
    <xf numFmtId="4" fontId="47" fillId="9" borderId="21" xfId="0" applyNumberFormat="1" applyFont="1" applyFill="1" applyBorder="1" applyAlignment="1">
      <alignment horizontal="right" wrapText="1"/>
    </xf>
    <xf numFmtId="0" fontId="49" fillId="2" borderId="3" xfId="0" applyFont="1" applyFill="1" applyBorder="1" applyAlignment="1">
      <alignment vertical="center" wrapText="1"/>
    </xf>
    <xf numFmtId="4" fontId="49" fillId="2" borderId="3" xfId="0" applyNumberFormat="1" applyFont="1" applyFill="1" applyBorder="1" applyAlignment="1">
      <alignment horizontal="right" vertical="center" wrapText="1"/>
    </xf>
    <xf numFmtId="0" fontId="47" fillId="6" borderId="3" xfId="0" applyFont="1" applyFill="1" applyBorder="1" applyAlignment="1">
      <alignment horizontal="left" vertical="center" wrapText="1"/>
    </xf>
    <xf numFmtId="4" fontId="30" fillId="6" borderId="3" xfId="0" applyNumberFormat="1" applyFont="1" applyFill="1" applyBorder="1" applyAlignment="1">
      <alignment horizontal="right"/>
    </xf>
    <xf numFmtId="4" fontId="30" fillId="6" borderId="21" xfId="0" applyNumberFormat="1" applyFont="1" applyFill="1" applyBorder="1" applyAlignment="1">
      <alignment horizontal="right"/>
    </xf>
    <xf numFmtId="0" fontId="47" fillId="14" borderId="8" xfId="0" applyFont="1" applyFill="1" applyBorder="1" applyAlignment="1">
      <alignment horizontal="left" vertical="center" wrapText="1" indent="1"/>
    </xf>
    <xf numFmtId="0" fontId="30" fillId="2" borderId="8" xfId="0" applyFont="1" applyFill="1" applyBorder="1" applyAlignment="1">
      <alignment horizontal="left" vertical="center" indent="1"/>
    </xf>
    <xf numFmtId="0" fontId="30" fillId="2" borderId="3" xfId="0" applyFont="1" applyFill="1" applyBorder="1" applyAlignment="1">
      <alignment horizontal="left" vertical="center" indent="1"/>
    </xf>
    <xf numFmtId="0" fontId="47" fillId="2" borderId="3" xfId="0" applyFont="1" applyFill="1" applyBorder="1" applyAlignment="1">
      <alignment wrapText="1"/>
    </xf>
    <xf numFmtId="4" fontId="47" fillId="2" borderId="3" xfId="0" applyNumberFormat="1" applyFont="1" applyFill="1" applyBorder="1" applyAlignment="1">
      <alignment horizontal="right" wrapText="1"/>
    </xf>
    <xf numFmtId="0" fontId="49" fillId="2" borderId="3" xfId="0" applyFont="1" applyFill="1" applyBorder="1" applyAlignment="1">
      <alignment wrapText="1"/>
    </xf>
    <xf numFmtId="4" fontId="49" fillId="2" borderId="3" xfId="0" applyNumberFormat="1" applyFont="1" applyFill="1" applyBorder="1" applyAlignment="1">
      <alignment horizontal="right" wrapText="1"/>
    </xf>
    <xf numFmtId="0" fontId="47" fillId="5" borderId="3" xfId="0" applyFont="1" applyFill="1" applyBorder="1" applyAlignment="1">
      <alignment wrapText="1"/>
    </xf>
    <xf numFmtId="4" fontId="44" fillId="5" borderId="3" xfId="0" applyNumberFormat="1" applyFont="1" applyFill="1" applyBorder="1" applyAlignment="1">
      <alignment horizontal="right"/>
    </xf>
    <xf numFmtId="0" fontId="47" fillId="6" borderId="3" xfId="0" applyFont="1" applyFill="1" applyBorder="1" applyAlignment="1">
      <alignment wrapText="1"/>
    </xf>
    <xf numFmtId="4" fontId="44" fillId="6" borderId="3" xfId="0" applyNumberFormat="1" applyFont="1" applyFill="1" applyBorder="1" applyAlignment="1">
      <alignment horizontal="right"/>
    </xf>
    <xf numFmtId="4" fontId="44" fillId="6" borderId="21" xfId="0" applyNumberFormat="1" applyFont="1" applyFill="1" applyBorder="1" applyAlignment="1">
      <alignment horizontal="right"/>
    </xf>
    <xf numFmtId="0" fontId="47" fillId="20" borderId="3" xfId="0" applyFont="1" applyFill="1" applyBorder="1" applyAlignment="1">
      <alignment wrapText="1"/>
    </xf>
    <xf numFmtId="4" fontId="44" fillId="20" borderId="3" xfId="0" applyNumberFormat="1" applyFont="1" applyFill="1" applyBorder="1" applyAlignment="1">
      <alignment horizontal="right"/>
    </xf>
    <xf numFmtId="4" fontId="30" fillId="0" borderId="3" xfId="0" applyNumberFormat="1" applyFont="1" applyBorder="1" applyAlignment="1">
      <alignment horizontal="right"/>
    </xf>
    <xf numFmtId="0" fontId="42" fillId="12" borderId="8" xfId="0" applyFont="1" applyFill="1" applyBorder="1" applyAlignment="1">
      <alignment horizontal="left" vertical="center" indent="1"/>
    </xf>
    <xf numFmtId="0" fontId="42" fillId="12" borderId="3" xfId="0" applyFont="1" applyFill="1" applyBorder="1" applyAlignment="1">
      <alignment horizontal="left" vertical="center" wrapText="1" indent="1"/>
    </xf>
    <xf numFmtId="0" fontId="44" fillId="12" borderId="3" xfId="0" applyFont="1" applyFill="1" applyBorder="1" applyAlignment="1">
      <alignment wrapText="1"/>
    </xf>
    <xf numFmtId="4" fontId="42" fillId="12" borderId="3" xfId="0" applyNumberFormat="1" applyFont="1" applyFill="1" applyBorder="1" applyAlignment="1">
      <alignment horizontal="right"/>
    </xf>
    <xf numFmtId="4" fontId="42" fillId="12" borderId="21" xfId="0" applyNumberFormat="1" applyFont="1" applyFill="1" applyBorder="1" applyAlignment="1">
      <alignment horizontal="right"/>
    </xf>
    <xf numFmtId="0" fontId="47" fillId="2" borderId="3" xfId="0" applyFont="1" applyFill="1" applyBorder="1" applyAlignment="1">
      <alignment horizontal="center" wrapText="1"/>
    </xf>
    <xf numFmtId="0" fontId="0" fillId="2" borderId="21" xfId="0" applyFont="1" applyFill="1" applyBorder="1"/>
    <xf numFmtId="0" fontId="30" fillId="2" borderId="3" xfId="0" applyFont="1" applyFill="1" applyBorder="1" applyAlignment="1">
      <alignment horizontal="center" wrapText="1"/>
    </xf>
    <xf numFmtId="0" fontId="30" fillId="2" borderId="3" xfId="0" applyFont="1" applyFill="1" applyBorder="1" applyAlignment="1">
      <alignment wrapText="1"/>
    </xf>
    <xf numFmtId="4" fontId="30" fillId="2" borderId="3" xfId="0" applyNumberFormat="1" applyFont="1" applyFill="1" applyBorder="1" applyAlignment="1">
      <alignment horizontal="right" wrapText="1"/>
    </xf>
    <xf numFmtId="0" fontId="44" fillId="10" borderId="3" xfId="0" applyFont="1" applyFill="1" applyBorder="1" applyAlignment="1">
      <alignment wrapText="1"/>
    </xf>
    <xf numFmtId="0" fontId="30" fillId="5" borderId="8" xfId="0" applyFont="1" applyFill="1" applyBorder="1" applyAlignment="1">
      <alignment horizontal="left" vertical="center" wrapText="1" indent="1"/>
    </xf>
    <xf numFmtId="0" fontId="47" fillId="5" borderId="3" xfId="0" applyFont="1" applyFill="1" applyBorder="1" applyAlignment="1">
      <alignment horizontal="left" vertical="center" wrapText="1" indent="1"/>
    </xf>
    <xf numFmtId="0" fontId="30" fillId="8" borderId="8" xfId="0" applyFont="1" applyFill="1" applyBorder="1" applyAlignment="1">
      <alignment horizontal="left" vertical="center" wrapText="1" indent="1"/>
    </xf>
    <xf numFmtId="0" fontId="47" fillId="8" borderId="3" xfId="0" applyFont="1" applyFill="1" applyBorder="1" applyAlignment="1">
      <alignment horizontal="left" vertical="center" wrapText="1" indent="1"/>
    </xf>
    <xf numFmtId="0" fontId="47" fillId="8" borderId="3" xfId="0" applyFont="1" applyFill="1" applyBorder="1" applyAlignment="1">
      <alignment wrapText="1"/>
    </xf>
    <xf numFmtId="4" fontId="30" fillId="8" borderId="3" xfId="0" applyNumberFormat="1" applyFont="1" applyFill="1" applyBorder="1" applyAlignment="1">
      <alignment horizontal="right"/>
    </xf>
    <xf numFmtId="4" fontId="30" fillId="8" borderId="21" xfId="0" applyNumberFormat="1" applyFont="1" applyFill="1" applyBorder="1" applyAlignment="1">
      <alignment horizontal="right"/>
    </xf>
    <xf numFmtId="4" fontId="30" fillId="2" borderId="21" xfId="0" applyNumberFormat="1" applyFont="1" applyFill="1" applyBorder="1" applyAlignment="1">
      <alignment horizontal="right"/>
    </xf>
    <xf numFmtId="4" fontId="0" fillId="2" borderId="3" xfId="0" applyNumberFormat="1" applyFont="1" applyFill="1" applyBorder="1" applyAlignment="1">
      <alignment horizontal="right"/>
    </xf>
    <xf numFmtId="0" fontId="44" fillId="10" borderId="8" xfId="0" applyFont="1" applyFill="1" applyBorder="1" applyAlignment="1">
      <alignment vertical="center"/>
    </xf>
    <xf numFmtId="0" fontId="44" fillId="10" borderId="3" xfId="0" applyFont="1" applyFill="1" applyBorder="1" applyAlignment="1">
      <alignment horizontal="left" vertical="center" wrapText="1" indent="1"/>
    </xf>
    <xf numFmtId="0" fontId="44" fillId="9" borderId="8" xfId="0" applyFont="1" applyFill="1" applyBorder="1" applyAlignment="1">
      <alignment vertical="center"/>
    </xf>
    <xf numFmtId="0" fontId="44" fillId="9" borderId="3" xfId="0" applyFont="1" applyFill="1" applyBorder="1" applyAlignment="1">
      <alignment horizontal="left" vertical="center" wrapText="1" indent="1"/>
    </xf>
    <xf numFmtId="0" fontId="44" fillId="9" borderId="3" xfId="0" applyFont="1" applyFill="1" applyBorder="1" applyAlignment="1">
      <alignment wrapText="1"/>
    </xf>
    <xf numFmtId="0" fontId="47" fillId="5" borderId="8" xfId="0" applyFont="1" applyFill="1" applyBorder="1" applyAlignment="1">
      <alignment vertical="center" wrapText="1"/>
    </xf>
    <xf numFmtId="0" fontId="47" fillId="5" borderId="3" xfId="0" applyFont="1" applyFill="1" applyBorder="1" applyAlignment="1">
      <alignment vertical="center" wrapText="1"/>
    </xf>
    <xf numFmtId="0" fontId="47" fillId="8" borderId="8" xfId="0" applyFont="1" applyFill="1" applyBorder="1" applyAlignment="1">
      <alignment vertical="center" wrapText="1"/>
    </xf>
    <xf numFmtId="0" fontId="47" fillId="8" borderId="3" xfId="0" applyFont="1" applyFill="1" applyBorder="1" applyAlignment="1">
      <alignment vertical="center" wrapText="1"/>
    </xf>
    <xf numFmtId="0" fontId="47" fillId="8" borderId="3" xfId="0" applyFont="1" applyFill="1" applyBorder="1" applyAlignment="1">
      <alignment horizontal="left" vertical="center" wrapText="1"/>
    </xf>
    <xf numFmtId="4" fontId="44" fillId="10" borderId="3" xfId="0" applyNumberFormat="1" applyFont="1" applyFill="1" applyBorder="1" applyAlignment="1">
      <alignment wrapText="1"/>
    </xf>
    <xf numFmtId="0" fontId="30" fillId="5" borderId="3" xfId="0" applyFont="1" applyFill="1" applyBorder="1" applyAlignment="1">
      <alignment horizontal="left" vertical="center" wrapText="1" indent="1"/>
    </xf>
    <xf numFmtId="4" fontId="30" fillId="5" borderId="3" xfId="2" applyNumberFormat="1" applyFont="1" applyFill="1" applyBorder="1" applyAlignment="1">
      <alignment horizontal="right"/>
    </xf>
    <xf numFmtId="0" fontId="30" fillId="8" borderId="3" xfId="0" applyFont="1" applyFill="1" applyBorder="1" applyAlignment="1">
      <alignment horizontal="left" vertical="center" wrapText="1" indent="1"/>
    </xf>
    <xf numFmtId="4" fontId="30" fillId="8" borderId="3" xfId="2" applyNumberFormat="1" applyFont="1" applyFill="1" applyBorder="1" applyAlignment="1">
      <alignment horizontal="right"/>
    </xf>
    <xf numFmtId="4" fontId="30" fillId="14" borderId="3" xfId="2" applyNumberFormat="1" applyFont="1" applyFill="1" applyBorder="1" applyAlignment="1">
      <alignment horizontal="right"/>
    </xf>
    <xf numFmtId="0" fontId="44" fillId="10" borderId="8" xfId="0" applyFont="1" applyFill="1" applyBorder="1" applyAlignment="1">
      <alignment horizontal="left" vertical="center" indent="1"/>
    </xf>
    <xf numFmtId="4" fontId="44" fillId="10" borderId="3" xfId="0" applyNumberFormat="1" applyFont="1" applyFill="1" applyBorder="1" applyAlignment="1">
      <alignment horizontal="right"/>
    </xf>
    <xf numFmtId="0" fontId="44" fillId="11" borderId="8" xfId="0" applyFont="1" applyFill="1" applyBorder="1" applyAlignment="1">
      <alignment vertical="center"/>
    </xf>
    <xf numFmtId="0" fontId="42" fillId="11" borderId="3" xfId="0" applyFont="1" applyFill="1" applyBorder="1" applyAlignment="1">
      <alignment horizontal="left" vertical="center" wrapText="1" indent="1"/>
    </xf>
    <xf numFmtId="0" fontId="44" fillId="11" borderId="3" xfId="0" applyFont="1" applyFill="1" applyBorder="1" applyAlignment="1">
      <alignment wrapText="1"/>
    </xf>
    <xf numFmtId="4" fontId="30" fillId="11" borderId="3" xfId="0" applyNumberFormat="1" applyFont="1" applyFill="1" applyBorder="1" applyAlignment="1">
      <alignment horizontal="right"/>
    </xf>
    <xf numFmtId="4" fontId="30" fillId="11" borderId="21" xfId="0" applyNumberFormat="1" applyFont="1" applyFill="1" applyBorder="1" applyAlignment="1">
      <alignment horizontal="right"/>
    </xf>
    <xf numFmtId="0" fontId="30" fillId="5" borderId="3" xfId="0" applyFont="1" applyFill="1" applyBorder="1" applyAlignment="1">
      <alignment horizontal="left" vertical="center" wrapText="1"/>
    </xf>
    <xf numFmtId="0" fontId="30" fillId="8" borderId="3" xfId="0" applyFont="1" applyFill="1" applyBorder="1" applyAlignment="1">
      <alignment horizontal="left" vertical="center" wrapText="1"/>
    </xf>
    <xf numFmtId="0" fontId="44" fillId="11" borderId="8" xfId="0" applyFont="1" applyFill="1" applyBorder="1" applyAlignment="1">
      <alignment horizontal="left" vertical="center" indent="1"/>
    </xf>
    <xf numFmtId="0" fontId="44" fillId="11" borderId="3" xfId="0" applyFont="1" applyFill="1" applyBorder="1" applyAlignment="1">
      <alignment horizontal="left" vertical="center" wrapText="1" indent="1"/>
    </xf>
    <xf numFmtId="0" fontId="50" fillId="5" borderId="3" xfId="0" applyFont="1" applyFill="1" applyBorder="1" applyAlignment="1">
      <alignment wrapText="1"/>
    </xf>
    <xf numFmtId="0" fontId="30" fillId="8" borderId="3" xfId="0" applyFont="1" applyFill="1" applyBorder="1" applyAlignment="1">
      <alignment wrapText="1"/>
    </xf>
    <xf numFmtId="0" fontId="30" fillId="14" borderId="3" xfId="0" applyFont="1" applyFill="1" applyBorder="1" applyAlignment="1">
      <alignment wrapText="1"/>
    </xf>
    <xf numFmtId="3" fontId="30" fillId="14" borderId="8" xfId="0" applyNumberFormat="1" applyFont="1" applyFill="1" applyBorder="1" applyAlignment="1">
      <alignment horizontal="right"/>
    </xf>
    <xf numFmtId="4" fontId="30" fillId="14" borderId="3" xfId="0" applyNumberFormat="1" applyFont="1" applyFill="1" applyBorder="1" applyAlignment="1">
      <alignment horizontal="left"/>
    </xf>
    <xf numFmtId="0" fontId="42" fillId="11" borderId="3" xfId="1" applyFont="1" applyFill="1" applyBorder="1" applyAlignment="1">
      <alignment horizontal="center" vertical="center" wrapText="1"/>
    </xf>
    <xf numFmtId="0" fontId="44" fillId="11" borderId="3" xfId="1" applyFont="1" applyFill="1" applyBorder="1" applyAlignment="1">
      <alignment horizontal="left" vertical="center" wrapText="1" readingOrder="1"/>
    </xf>
    <xf numFmtId="4" fontId="42" fillId="11" borderId="3" xfId="0" applyNumberFormat="1" applyFont="1" applyFill="1" applyBorder="1" applyAlignment="1">
      <alignment horizontal="right"/>
    </xf>
    <xf numFmtId="0" fontId="47" fillId="5" borderId="3" xfId="1" applyFont="1" applyFill="1" applyBorder="1" applyAlignment="1">
      <alignment horizontal="center" vertical="center" wrapText="1"/>
    </xf>
    <xf numFmtId="0" fontId="51" fillId="13" borderId="3" xfId="1" applyFont="1" applyFill="1" applyBorder="1" applyAlignment="1">
      <alignment vertical="center" wrapText="1" readingOrder="1"/>
    </xf>
    <xf numFmtId="0" fontId="47" fillId="8" borderId="3" xfId="1" applyFont="1" applyFill="1" applyBorder="1" applyAlignment="1">
      <alignment horizontal="center" vertical="center" wrapText="1"/>
    </xf>
    <xf numFmtId="0" fontId="51" fillId="8" borderId="3" xfId="1" applyFont="1" applyFill="1" applyBorder="1" applyAlignment="1">
      <alignment vertical="center" wrapText="1" readingOrder="1"/>
    </xf>
    <xf numFmtId="0" fontId="47" fillId="14" borderId="3" xfId="1" applyFont="1" applyFill="1" applyBorder="1" applyAlignment="1">
      <alignment horizontal="center" vertical="center" wrapText="1"/>
    </xf>
    <xf numFmtId="0" fontId="51" fillId="14" borderId="3" xfId="1" applyFont="1" applyFill="1" applyBorder="1" applyAlignment="1">
      <alignment vertical="center" wrapText="1" readingOrder="1"/>
    </xf>
    <xf numFmtId="0" fontId="30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vertical="center" wrapText="1" readingOrder="1"/>
    </xf>
    <xf numFmtId="4" fontId="15" fillId="0" borderId="3" xfId="1" applyNumberFormat="1" applyFont="1" applyBorder="1" applyAlignment="1">
      <alignment horizontal="right" vertical="center" wrapText="1" readingOrder="1"/>
    </xf>
    <xf numFmtId="0" fontId="52" fillId="5" borderId="3" xfId="0" applyFont="1" applyFill="1" applyBorder="1" applyAlignment="1">
      <alignment wrapText="1"/>
    </xf>
    <xf numFmtId="0" fontId="52" fillId="8" borderId="3" xfId="0" applyFont="1" applyFill="1" applyBorder="1" applyAlignment="1">
      <alignment wrapText="1"/>
    </xf>
    <xf numFmtId="0" fontId="52" fillId="14" borderId="3" xfId="0" applyFont="1" applyFill="1" applyBorder="1" applyAlignment="1">
      <alignment wrapText="1"/>
    </xf>
    <xf numFmtId="4" fontId="47" fillId="10" borderId="3" xfId="0" applyNumberFormat="1" applyFont="1" applyFill="1" applyBorder="1" applyAlignment="1">
      <alignment horizontal="left"/>
    </xf>
    <xf numFmtId="4" fontId="47" fillId="10" borderId="3" xfId="0" applyNumberFormat="1" applyFont="1" applyFill="1" applyBorder="1" applyAlignment="1">
      <alignment horizontal="right"/>
    </xf>
    <xf numFmtId="0" fontId="49" fillId="2" borderId="8" xfId="0" applyFont="1" applyFill="1" applyBorder="1" applyAlignment="1">
      <alignment vertical="center"/>
    </xf>
    <xf numFmtId="0" fontId="49" fillId="2" borderId="3" xfId="0" applyFont="1" applyFill="1" applyBorder="1" applyAlignment="1">
      <alignment horizontal="left" vertical="center" wrapText="1" indent="1"/>
    </xf>
    <xf numFmtId="0" fontId="0" fillId="0" borderId="3" xfId="0" applyFont="1" applyBorder="1"/>
    <xf numFmtId="0" fontId="47" fillId="5" borderId="8" xfId="0" applyFont="1" applyFill="1" applyBorder="1" applyAlignment="1">
      <alignment horizontal="left" vertical="center" wrapText="1" indent="1"/>
    </xf>
    <xf numFmtId="0" fontId="47" fillId="8" borderId="8" xfId="0" applyFont="1" applyFill="1" applyBorder="1" applyAlignment="1">
      <alignment horizontal="left" vertical="center" wrapText="1" indent="1"/>
    </xf>
    <xf numFmtId="0" fontId="44" fillId="10" borderId="3" xfId="0" applyFont="1" applyFill="1" applyBorder="1" applyAlignment="1">
      <alignment horizontal="left" vertical="center" indent="1"/>
    </xf>
    <xf numFmtId="4" fontId="42" fillId="10" borderId="3" xfId="0" applyNumberFormat="1" applyFont="1" applyFill="1" applyBorder="1" applyAlignment="1">
      <alignment horizontal="right"/>
    </xf>
    <xf numFmtId="0" fontId="52" fillId="2" borderId="3" xfId="0" applyFont="1" applyFill="1" applyBorder="1" applyAlignment="1">
      <alignment vertical="center" wrapText="1"/>
    </xf>
    <xf numFmtId="4" fontId="52" fillId="2" borderId="3" xfId="0" applyNumberFormat="1" applyFont="1" applyFill="1" applyBorder="1" applyAlignment="1">
      <alignment horizontal="right" vertical="center" wrapText="1"/>
    </xf>
    <xf numFmtId="2" fontId="0" fillId="2" borderId="21" xfId="0" applyNumberFormat="1" applyFont="1" applyFill="1" applyBorder="1"/>
    <xf numFmtId="0" fontId="47" fillId="5" borderId="8" xfId="0" applyFont="1" applyFill="1" applyBorder="1" applyAlignment="1">
      <alignment horizontal="center" vertical="center" wrapText="1"/>
    </xf>
    <xf numFmtId="0" fontId="47" fillId="5" borderId="3" xfId="0" applyFont="1" applyFill="1" applyBorder="1" applyAlignment="1">
      <alignment horizontal="center" vertical="center" wrapText="1"/>
    </xf>
    <xf numFmtId="4" fontId="47" fillId="5" borderId="3" xfId="0" applyNumberFormat="1" applyFont="1" applyFill="1" applyBorder="1" applyAlignment="1">
      <alignment horizontal="right"/>
    </xf>
    <xf numFmtId="0" fontId="30" fillId="15" borderId="8" xfId="0" applyFont="1" applyFill="1" applyBorder="1" applyAlignment="1">
      <alignment horizontal="center" vertical="center" wrapText="1"/>
    </xf>
    <xf numFmtId="0" fontId="30" fillId="15" borderId="3" xfId="0" applyFont="1" applyFill="1" applyBorder="1" applyAlignment="1">
      <alignment horizontal="center" vertical="center" wrapText="1"/>
    </xf>
    <xf numFmtId="0" fontId="30" fillId="15" borderId="3" xfId="0" applyFont="1" applyFill="1" applyBorder="1" applyAlignment="1">
      <alignment wrapText="1"/>
    </xf>
    <xf numFmtId="4" fontId="30" fillId="15" borderId="3" xfId="0" applyNumberFormat="1" applyFont="1" applyFill="1" applyBorder="1" applyAlignment="1">
      <alignment horizontal="right"/>
    </xf>
    <xf numFmtId="0" fontId="30" fillId="4" borderId="8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wrapText="1"/>
    </xf>
    <xf numFmtId="4" fontId="30" fillId="4" borderId="3" xfId="0" applyNumberFormat="1" applyFont="1" applyFill="1" applyBorder="1" applyAlignment="1">
      <alignment horizontal="right"/>
    </xf>
    <xf numFmtId="4" fontId="30" fillId="4" borderId="21" xfId="0" applyNumberFormat="1" applyFont="1" applyFill="1" applyBorder="1" applyAlignment="1">
      <alignment horizontal="right"/>
    </xf>
    <xf numFmtId="0" fontId="30" fillId="2" borderId="8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14" borderId="8" xfId="0" applyFont="1" applyFill="1" applyBorder="1" applyAlignment="1">
      <alignment horizontal="center" vertical="center" wrapText="1"/>
    </xf>
    <xf numFmtId="0" fontId="30" fillId="14" borderId="3" xfId="0" applyFont="1" applyFill="1" applyBorder="1" applyAlignment="1">
      <alignment horizontal="center" vertical="center" wrapText="1"/>
    </xf>
    <xf numFmtId="0" fontId="30" fillId="16" borderId="8" xfId="0" applyFont="1" applyFill="1" applyBorder="1" applyAlignment="1">
      <alignment horizontal="left" vertical="center" wrapText="1" indent="1"/>
    </xf>
    <xf numFmtId="0" fontId="30" fillId="16" borderId="3" xfId="0" applyFont="1" applyFill="1" applyBorder="1" applyAlignment="1">
      <alignment horizontal="left" vertical="center" wrapText="1" indent="1"/>
    </xf>
    <xf numFmtId="0" fontId="47" fillId="16" borderId="3" xfId="0" applyFont="1" applyFill="1" applyBorder="1" applyAlignment="1">
      <alignment horizontal="left" vertical="center" wrapText="1"/>
    </xf>
    <xf numFmtId="4" fontId="30" fillId="16" borderId="3" xfId="0" applyNumberFormat="1" applyFont="1" applyFill="1" applyBorder="1" applyAlignment="1">
      <alignment horizontal="right"/>
    </xf>
    <xf numFmtId="0" fontId="47" fillId="18" borderId="3" xfId="0" applyFont="1" applyFill="1" applyBorder="1" applyAlignment="1">
      <alignment wrapText="1"/>
    </xf>
    <xf numFmtId="4" fontId="30" fillId="18" borderId="3" xfId="2" applyNumberFormat="1" applyFont="1" applyFill="1" applyBorder="1" applyAlignment="1">
      <alignment horizontal="right"/>
    </xf>
    <xf numFmtId="4" fontId="30" fillId="18" borderId="21" xfId="2" applyNumberFormat="1" applyFont="1" applyFill="1" applyBorder="1" applyAlignment="1">
      <alignment horizontal="right"/>
    </xf>
    <xf numFmtId="0" fontId="49" fillId="0" borderId="3" xfId="0" applyFont="1" applyBorder="1" applyAlignment="1">
      <alignment horizontal="center" vertical="center" wrapText="1"/>
    </xf>
    <xf numFmtId="4" fontId="49" fillId="0" borderId="3" xfId="0" applyNumberFormat="1" applyFont="1" applyBorder="1" applyAlignment="1">
      <alignment horizontal="right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49" fillId="2" borderId="3" xfId="0" applyFont="1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right"/>
    </xf>
    <xf numFmtId="4" fontId="0" fillId="2" borderId="3" xfId="0" applyNumberFormat="1" applyFont="1" applyFill="1" applyBorder="1"/>
    <xf numFmtId="4" fontId="0" fillId="0" borderId="3" xfId="0" applyNumberFormat="1" applyFont="1" applyBorder="1"/>
    <xf numFmtId="4" fontId="42" fillId="11" borderId="21" xfId="0" applyNumberFormat="1" applyFont="1" applyFill="1" applyBorder="1" applyAlignment="1">
      <alignment horizontal="right"/>
    </xf>
    <xf numFmtId="0" fontId="47" fillId="4" borderId="3" xfId="0" applyFont="1" applyFill="1" applyBorder="1" applyAlignment="1">
      <alignment wrapText="1"/>
    </xf>
    <xf numFmtId="0" fontId="47" fillId="14" borderId="8" xfId="0" applyFont="1" applyFill="1" applyBorder="1" applyAlignment="1">
      <alignment vertical="center" wrapText="1"/>
    </xf>
    <xf numFmtId="4" fontId="0" fillId="14" borderId="3" xfId="0" applyNumberFormat="1" applyFont="1" applyFill="1" applyBorder="1" applyAlignment="1">
      <alignment horizontal="right"/>
    </xf>
    <xf numFmtId="0" fontId="47" fillId="11" borderId="8" xfId="0" applyFont="1" applyFill="1" applyBorder="1" applyAlignment="1">
      <alignment vertical="center"/>
    </xf>
    <xf numFmtId="0" fontId="47" fillId="11" borderId="3" xfId="0" applyFont="1" applyFill="1" applyBorder="1" applyAlignment="1">
      <alignment horizontal="left" vertical="center" wrapText="1" indent="1"/>
    </xf>
    <xf numFmtId="0" fontId="47" fillId="11" borderId="3" xfId="0" applyFont="1" applyFill="1" applyBorder="1" applyAlignment="1">
      <alignment wrapText="1"/>
    </xf>
    <xf numFmtId="0" fontId="49" fillId="0" borderId="3" xfId="0" applyFont="1" applyBorder="1" applyAlignment="1">
      <alignment wrapText="1"/>
    </xf>
    <xf numFmtId="4" fontId="49" fillId="0" borderId="3" xfId="0" applyNumberFormat="1" applyFont="1" applyBorder="1" applyAlignment="1">
      <alignment horizontal="right" wrapText="1"/>
    </xf>
    <xf numFmtId="4" fontId="44" fillId="11" borderId="3" xfId="0" applyNumberFormat="1" applyFont="1" applyFill="1" applyBorder="1" applyAlignment="1">
      <alignment horizontal="right"/>
    </xf>
    <xf numFmtId="0" fontId="44" fillId="11" borderId="3" xfId="1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vertical="center"/>
    </xf>
    <xf numFmtId="0" fontId="30" fillId="2" borderId="3" xfId="1" applyFont="1" applyFill="1" applyBorder="1" applyAlignment="1">
      <alignment horizontal="center" vertical="center" wrapText="1"/>
    </xf>
    <xf numFmtId="0" fontId="47" fillId="14" borderId="3" xfId="1" applyFont="1" applyFill="1" applyBorder="1" applyAlignment="1">
      <alignment horizontal="left" vertical="center" wrapText="1" readingOrder="1"/>
    </xf>
    <xf numFmtId="0" fontId="30" fillId="0" borderId="3" xfId="1" applyFont="1" applyBorder="1" applyAlignment="1">
      <alignment horizontal="left" vertical="center" wrapText="1" readingOrder="1"/>
    </xf>
    <xf numFmtId="4" fontId="30" fillId="0" borderId="3" xfId="1" applyNumberFormat="1" applyFont="1" applyBorder="1" applyAlignment="1">
      <alignment horizontal="right" vertical="center" wrapText="1" readingOrder="1"/>
    </xf>
    <xf numFmtId="0" fontId="49" fillId="0" borderId="3" xfId="1" applyFont="1" applyBorder="1" applyAlignment="1">
      <alignment horizontal="left" vertical="center" wrapText="1" readingOrder="1"/>
    </xf>
    <xf numFmtId="4" fontId="49" fillId="0" borderId="3" xfId="1" applyNumberFormat="1" applyFont="1" applyBorder="1" applyAlignment="1">
      <alignment horizontal="right" vertical="center" wrapText="1" readingOrder="1"/>
    </xf>
    <xf numFmtId="0" fontId="49" fillId="2" borderId="3" xfId="1" applyFont="1" applyFill="1" applyBorder="1" applyAlignment="1">
      <alignment horizontal="center" vertical="center" wrapText="1" readingOrder="1"/>
    </xf>
    <xf numFmtId="4" fontId="49" fillId="2" borderId="3" xfId="1" applyNumberFormat="1" applyFont="1" applyFill="1" applyBorder="1" applyAlignment="1">
      <alignment horizontal="right" vertical="center" wrapText="1" readingOrder="1"/>
    </xf>
    <xf numFmtId="0" fontId="47" fillId="5" borderId="3" xfId="1" applyFont="1" applyFill="1" applyBorder="1" applyAlignment="1">
      <alignment horizontal="left" vertical="center" wrapText="1" readingOrder="1"/>
    </xf>
    <xf numFmtId="0" fontId="47" fillId="8" borderId="3" xfId="1" applyFont="1" applyFill="1" applyBorder="1" applyAlignment="1">
      <alignment horizontal="left" vertical="center" wrapText="1" readingOrder="1"/>
    </xf>
    <xf numFmtId="0" fontId="50" fillId="5" borderId="3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wrapText="1"/>
    </xf>
    <xf numFmtId="0" fontId="50" fillId="14" borderId="3" xfId="0" applyFont="1" applyFill="1" applyBorder="1" applyAlignment="1">
      <alignment horizontal="center" wrapText="1"/>
    </xf>
    <xf numFmtId="0" fontId="50" fillId="14" borderId="3" xfId="0" applyFont="1" applyFill="1" applyBorder="1" applyAlignment="1">
      <alignment wrapText="1"/>
    </xf>
    <xf numFmtId="0" fontId="30" fillId="2" borderId="9" xfId="0" applyFont="1" applyFill="1" applyBorder="1" applyAlignment="1">
      <alignment horizontal="left" vertical="center" wrapText="1" indent="1"/>
    </xf>
    <xf numFmtId="0" fontId="30" fillId="0" borderId="10" xfId="1" applyFont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left" vertical="center" wrapText="1" indent="1"/>
    </xf>
    <xf numFmtId="0" fontId="30" fillId="0" borderId="10" xfId="1" applyFont="1" applyBorder="1" applyAlignment="1">
      <alignment horizontal="left" vertical="center" wrapText="1" readingOrder="1"/>
    </xf>
    <xf numFmtId="3" fontId="30" fillId="2" borderId="10" xfId="0" applyNumberFormat="1" applyFont="1" applyFill="1" applyBorder="1" applyAlignment="1">
      <alignment horizontal="right"/>
    </xf>
    <xf numFmtId="4" fontId="1" fillId="2" borderId="10" xfId="2" applyNumberFormat="1" applyFont="1" applyFill="1" applyBorder="1"/>
    <xf numFmtId="0" fontId="0" fillId="0" borderId="10" xfId="0" applyFont="1" applyBorder="1"/>
    <xf numFmtId="0" fontId="0" fillId="0" borderId="11" xfId="0" applyFont="1" applyBorder="1"/>
    <xf numFmtId="0" fontId="44" fillId="4" borderId="20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4" fillId="5" borderId="20" xfId="0" applyFont="1" applyFill="1" applyBorder="1" applyAlignment="1">
      <alignment horizontal="center" vertical="center" wrapText="1"/>
    </xf>
    <xf numFmtId="0" fontId="46" fillId="17" borderId="20" xfId="0" applyFont="1" applyFill="1" applyBorder="1" applyAlignment="1">
      <alignment horizontal="center" vertical="center" wrapText="1"/>
    </xf>
    <xf numFmtId="4" fontId="47" fillId="4" borderId="20" xfId="0" applyNumberFormat="1" applyFont="1" applyFill="1" applyBorder="1" applyAlignment="1">
      <alignment horizontal="center" vertical="center" wrapText="1"/>
    </xf>
    <xf numFmtId="4" fontId="47" fillId="17" borderId="25" xfId="0" applyNumberFormat="1" applyFont="1" applyFill="1" applyBorder="1" applyAlignment="1">
      <alignment horizontal="center" vertical="center" wrapText="1"/>
    </xf>
    <xf numFmtId="0" fontId="47" fillId="19" borderId="14" xfId="0" applyFont="1" applyFill="1" applyBorder="1" applyAlignment="1">
      <alignment horizontal="left" vertical="center" wrapText="1"/>
    </xf>
    <xf numFmtId="4" fontId="47" fillId="19" borderId="14" xfId="0" applyNumberFormat="1" applyFont="1" applyFill="1" applyBorder="1" applyAlignment="1">
      <alignment horizontal="right" vertical="center" wrapText="1"/>
    </xf>
    <xf numFmtId="4" fontId="47" fillId="19" borderId="23" xfId="0" applyNumberFormat="1" applyFont="1" applyFill="1" applyBorder="1" applyAlignment="1">
      <alignment horizontal="right" vertical="center" wrapText="1"/>
    </xf>
    <xf numFmtId="0" fontId="48" fillId="21" borderId="20" xfId="0" applyFont="1" applyFill="1" applyBorder="1" applyAlignment="1">
      <alignment horizontal="center" vertical="center" wrapText="1"/>
    </xf>
    <xf numFmtId="4" fontId="48" fillId="21" borderId="20" xfId="0" applyNumberFormat="1" applyFont="1" applyFill="1" applyBorder="1" applyAlignment="1">
      <alignment horizontal="right" vertical="center" wrapText="1"/>
    </xf>
    <xf numFmtId="4" fontId="48" fillId="21" borderId="25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0" fillId="0" borderId="0" xfId="0" quotePrefix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0" fillId="0" borderId="1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0" fillId="3" borderId="1" xfId="0" quotePrefix="1" applyFont="1" applyFill="1" applyBorder="1" applyAlignment="1">
      <alignment horizontal="left" vertical="center" wrapText="1"/>
    </xf>
    <xf numFmtId="0" fontId="10" fillId="0" borderId="0" xfId="0" quotePrefix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left" vertical="center" wrapText="1"/>
    </xf>
    <xf numFmtId="0" fontId="36" fillId="2" borderId="10" xfId="0" applyFont="1" applyFill="1" applyBorder="1" applyAlignment="1">
      <alignment horizontal="left" vertical="center" wrapText="1"/>
    </xf>
    <xf numFmtId="0" fontId="41" fillId="2" borderId="8" xfId="0" applyFont="1" applyFill="1" applyBorder="1" applyAlignment="1">
      <alignment horizontal="left" vertical="center" wrapText="1"/>
    </xf>
    <xf numFmtId="0" fontId="41" fillId="2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44" fillId="10" borderId="8" xfId="0" applyFont="1" applyFill="1" applyBorder="1" applyAlignment="1">
      <alignment horizontal="center" wrapText="1"/>
    </xf>
    <xf numFmtId="0" fontId="44" fillId="10" borderId="3" xfId="0" applyFont="1" applyFill="1" applyBorder="1" applyAlignment="1">
      <alignment horizontal="center" wrapText="1"/>
    </xf>
    <xf numFmtId="0" fontId="47" fillId="14" borderId="8" xfId="0" applyFont="1" applyFill="1" applyBorder="1" applyAlignment="1">
      <alignment horizontal="center" wrapText="1"/>
    </xf>
    <xf numFmtId="0" fontId="47" fillId="14" borderId="3" xfId="0" applyFont="1" applyFill="1" applyBorder="1" applyAlignment="1">
      <alignment horizontal="center" wrapText="1"/>
    </xf>
    <xf numFmtId="0" fontId="44" fillId="9" borderId="8" xfId="0" applyFont="1" applyFill="1" applyBorder="1" applyAlignment="1">
      <alignment horizontal="center" vertical="center"/>
    </xf>
    <xf numFmtId="0" fontId="44" fillId="9" borderId="3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 wrapText="1"/>
    </xf>
    <xf numFmtId="0" fontId="49" fillId="2" borderId="3" xfId="0" applyFont="1" applyFill="1" applyBorder="1" applyAlignment="1">
      <alignment horizontal="center" vertical="center" wrapText="1"/>
    </xf>
    <xf numFmtId="0" fontId="44" fillId="10" borderId="8" xfId="0" applyFont="1" applyFill="1" applyBorder="1" applyAlignment="1">
      <alignment horizontal="center" vertical="center"/>
    </xf>
    <xf numFmtId="0" fontId="44" fillId="10" borderId="3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left" vertical="center" wrapText="1"/>
    </xf>
    <xf numFmtId="0" fontId="49" fillId="2" borderId="3" xfId="0" applyFont="1" applyFill="1" applyBorder="1" applyAlignment="1">
      <alignment horizontal="left" vertical="center" wrapText="1"/>
    </xf>
    <xf numFmtId="0" fontId="44" fillId="11" borderId="8" xfId="0" applyFont="1" applyFill="1" applyBorder="1" applyAlignment="1">
      <alignment horizontal="center" vertical="center"/>
    </xf>
    <xf numFmtId="0" fontId="44" fillId="11" borderId="3" xfId="0" applyFont="1" applyFill="1" applyBorder="1" applyAlignment="1">
      <alignment horizontal="center" vertical="center"/>
    </xf>
    <xf numFmtId="0" fontId="30" fillId="5" borderId="8" xfId="0" applyFont="1" applyFill="1" applyBorder="1" applyAlignment="1">
      <alignment horizontal="left" vertical="center" wrapText="1"/>
    </xf>
    <xf numFmtId="0" fontId="30" fillId="5" borderId="3" xfId="0" applyFont="1" applyFill="1" applyBorder="1" applyAlignment="1">
      <alignment horizontal="left" vertical="center" wrapText="1"/>
    </xf>
    <xf numFmtId="0" fontId="30" fillId="8" borderId="8" xfId="0" applyFont="1" applyFill="1" applyBorder="1" applyAlignment="1">
      <alignment horizontal="left" vertical="center" wrapText="1" indent="1"/>
    </xf>
    <xf numFmtId="0" fontId="30" fillId="8" borderId="3" xfId="0" applyFont="1" applyFill="1" applyBorder="1" applyAlignment="1">
      <alignment horizontal="left" vertical="center" wrapText="1" indent="1"/>
    </xf>
    <xf numFmtId="0" fontId="52" fillId="2" borderId="8" xfId="0" applyFont="1" applyFill="1" applyBorder="1" applyAlignment="1">
      <alignment horizontal="center" vertical="center" wrapText="1"/>
    </xf>
    <xf numFmtId="0" fontId="52" fillId="2" borderId="3" xfId="0" applyFont="1" applyFill="1" applyBorder="1" applyAlignment="1">
      <alignment horizontal="center" vertical="center" wrapText="1"/>
    </xf>
    <xf numFmtId="4" fontId="30" fillId="14" borderId="3" xfId="0" applyNumberFormat="1" applyFont="1" applyFill="1" applyBorder="1" applyAlignment="1">
      <alignment horizontal="center"/>
    </xf>
    <xf numFmtId="0" fontId="44" fillId="11" borderId="8" xfId="0" applyFont="1" applyFill="1" applyBorder="1" applyAlignment="1">
      <alignment horizontal="center" wrapText="1"/>
    </xf>
    <xf numFmtId="0" fontId="44" fillId="11" borderId="3" xfId="0" applyFont="1" applyFill="1" applyBorder="1" applyAlignment="1">
      <alignment horizontal="center" wrapText="1"/>
    </xf>
    <xf numFmtId="0" fontId="30" fillId="2" borderId="8" xfId="0" applyFont="1" applyFill="1" applyBorder="1" applyAlignment="1">
      <alignment horizontal="center" wrapText="1"/>
    </xf>
    <xf numFmtId="0" fontId="30" fillId="2" borderId="3" xfId="0" applyFont="1" applyFill="1" applyBorder="1" applyAlignment="1">
      <alignment horizontal="center" wrapText="1"/>
    </xf>
    <xf numFmtId="4" fontId="47" fillId="10" borderId="8" xfId="0" applyNumberFormat="1" applyFont="1" applyFill="1" applyBorder="1" applyAlignment="1">
      <alignment horizontal="center"/>
    </xf>
    <xf numFmtId="4" fontId="47" fillId="10" borderId="3" xfId="0" applyNumberFormat="1" applyFont="1" applyFill="1" applyBorder="1" applyAlignment="1">
      <alignment horizontal="center"/>
    </xf>
    <xf numFmtId="0" fontId="47" fillId="14" borderId="8" xfId="0" applyFont="1" applyFill="1" applyBorder="1" applyAlignment="1">
      <alignment horizontal="center" vertical="center" wrapText="1"/>
    </xf>
    <xf numFmtId="0" fontId="47" fillId="14" borderId="3" xfId="0" applyFont="1" applyFill="1" applyBorder="1" applyAlignment="1">
      <alignment horizontal="center" vertical="center" wrapText="1"/>
    </xf>
    <xf numFmtId="0" fontId="47" fillId="8" borderId="8" xfId="0" applyFont="1" applyFill="1" applyBorder="1" applyAlignment="1">
      <alignment horizontal="center" vertical="center" wrapText="1"/>
    </xf>
    <xf numFmtId="0" fontId="47" fillId="8" borderId="3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>
      <alignment horizontal="center" wrapText="1"/>
    </xf>
    <xf numFmtId="0" fontId="49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48" fillId="21" borderId="24" xfId="0" applyFont="1" applyFill="1" applyBorder="1" applyAlignment="1">
      <alignment horizontal="center" vertical="center" wrapText="1"/>
    </xf>
    <xf numFmtId="0" fontId="48" fillId="21" borderId="20" xfId="0" applyFont="1" applyFill="1" applyBorder="1" applyAlignment="1">
      <alignment horizontal="center" vertical="center" wrapText="1"/>
    </xf>
    <xf numFmtId="0" fontId="47" fillId="9" borderId="8" xfId="0" applyFont="1" applyFill="1" applyBorder="1" applyAlignment="1">
      <alignment horizontal="left" vertical="center" wrapText="1"/>
    </xf>
    <xf numFmtId="0" fontId="47" fillId="9" borderId="3" xfId="0" applyFont="1" applyFill="1" applyBorder="1" applyAlignment="1">
      <alignment horizontal="left" vertical="center" wrapText="1"/>
    </xf>
    <xf numFmtId="0" fontId="47" fillId="5" borderId="8" xfId="0" applyFont="1" applyFill="1" applyBorder="1" applyAlignment="1">
      <alignment horizontal="left" vertical="center" wrapText="1"/>
    </xf>
    <xf numFmtId="0" fontId="47" fillId="5" borderId="3" xfId="0" applyFont="1" applyFill="1" applyBorder="1" applyAlignment="1">
      <alignment horizontal="left" vertical="center" wrapText="1"/>
    </xf>
    <xf numFmtId="0" fontId="47" fillId="6" borderId="8" xfId="0" applyFont="1" applyFill="1" applyBorder="1" applyAlignment="1">
      <alignment horizontal="left" vertical="center" wrapText="1" indent="1"/>
    </xf>
    <xf numFmtId="0" fontId="47" fillId="6" borderId="3" xfId="0" applyFont="1" applyFill="1" applyBorder="1" applyAlignment="1">
      <alignment horizontal="left" vertical="center" wrapText="1" indent="1"/>
    </xf>
    <xf numFmtId="0" fontId="44" fillId="4" borderId="24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47" fillId="7" borderId="8" xfId="0" applyFont="1" applyFill="1" applyBorder="1" applyAlignment="1">
      <alignment horizontal="left" vertical="center" wrapText="1" indent="1"/>
    </xf>
    <xf numFmtId="0" fontId="47" fillId="7" borderId="3" xfId="0" applyFont="1" applyFill="1" applyBorder="1" applyAlignment="1">
      <alignment horizontal="left" vertical="center" wrapText="1" indent="1"/>
    </xf>
    <xf numFmtId="0" fontId="49" fillId="2" borderId="8" xfId="0" applyFont="1" applyFill="1" applyBorder="1" applyAlignment="1">
      <alignment vertical="center" wrapText="1"/>
    </xf>
    <xf numFmtId="0" fontId="49" fillId="2" borderId="3" xfId="0" applyFont="1" applyFill="1" applyBorder="1" applyAlignment="1">
      <alignment vertical="center" wrapText="1"/>
    </xf>
    <xf numFmtId="0" fontId="30" fillId="2" borderId="8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47" fillId="19" borderId="22" xfId="0" applyFont="1" applyFill="1" applyBorder="1" applyAlignment="1">
      <alignment horizontal="center" vertical="center" wrapText="1"/>
    </xf>
    <xf numFmtId="0" fontId="47" fillId="19" borderId="14" xfId="0" applyFont="1" applyFill="1" applyBorder="1" applyAlignment="1">
      <alignment horizontal="center" vertical="center" wrapText="1"/>
    </xf>
    <xf numFmtId="0" fontId="47" fillId="10" borderId="8" xfId="0" applyFont="1" applyFill="1" applyBorder="1" applyAlignment="1">
      <alignment horizontal="left" vertical="center" wrapText="1"/>
    </xf>
    <xf numFmtId="0" fontId="47" fillId="10" borderId="3" xfId="0" applyFont="1" applyFill="1" applyBorder="1" applyAlignment="1">
      <alignment horizontal="left" vertical="center" wrapText="1"/>
    </xf>
    <xf numFmtId="0" fontId="47" fillId="18" borderId="8" xfId="0" applyFont="1" applyFill="1" applyBorder="1" applyAlignment="1">
      <alignment horizontal="center" vertical="center" wrapText="1"/>
    </xf>
    <xf numFmtId="0" fontId="47" fillId="18" borderId="3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5" borderId="8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0" fontId="30" fillId="6" borderId="8" xfId="0" applyFont="1" applyFill="1" applyBorder="1" applyAlignment="1">
      <alignment horizontal="center" vertical="center"/>
    </xf>
    <xf numFmtId="0" fontId="30" fillId="6" borderId="3" xfId="0" applyFont="1" applyFill="1" applyBorder="1" applyAlignment="1">
      <alignment horizontal="center" vertical="center"/>
    </xf>
    <xf numFmtId="0" fontId="30" fillId="20" borderId="8" xfId="0" applyFont="1" applyFill="1" applyBorder="1" applyAlignment="1">
      <alignment horizontal="center" vertical="center"/>
    </xf>
    <xf numFmtId="0" fontId="30" fillId="20" borderId="3" xfId="0" applyFont="1" applyFill="1" applyBorder="1" applyAlignment="1">
      <alignment horizontal="center" vertical="center"/>
    </xf>
  </cellXfs>
  <cellStyles count="4">
    <cellStyle name="Normal" xfId="1" xr:uid="{00000000-0005-0000-0000-000000000000}"/>
    <cellStyle name="Normalno" xfId="0" builtinId="0"/>
    <cellStyle name="Valuta" xfId="2" builtinId="4"/>
    <cellStyle name="Valuta 2" xfId="3" xr:uid="{BD34C50C-1DAB-4558-B3DC-CAC7A9C461C4}"/>
  </cellStyles>
  <dxfs count="0"/>
  <tableStyles count="0" defaultTableStyle="TableStyleMedium2" defaultPivotStyle="PivotStyleLight16"/>
  <colors>
    <mruColors>
      <color rgb="FF0066FF"/>
      <color rgb="FF007F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3B23E-2FFF-406C-B8E5-D98AA6F704F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workbookViewId="0">
      <selection activeCell="I26" sqref="I26"/>
    </sheetView>
  </sheetViews>
  <sheetFormatPr defaultRowHeight="15" x14ac:dyDescent="0.25"/>
  <cols>
    <col min="5" max="5" width="12.140625" customWidth="1"/>
    <col min="6" max="6" width="18.140625" bestFit="1" customWidth="1"/>
    <col min="7" max="7" width="14.140625" bestFit="1" customWidth="1"/>
    <col min="8" max="8" width="12.7109375" bestFit="1" customWidth="1"/>
    <col min="9" max="9" width="13.42578125" bestFit="1" customWidth="1"/>
    <col min="10" max="10" width="15.85546875" customWidth="1"/>
    <col min="11" max="11" width="11.28515625" customWidth="1"/>
  </cols>
  <sheetData>
    <row r="1" spans="1:12" ht="51.75" customHeight="1" x14ac:dyDescent="0.25">
      <c r="A1" s="416" t="s">
        <v>222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</row>
    <row r="2" spans="1:12" ht="18" customHeight="1" x14ac:dyDescent="0.25">
      <c r="A2" s="4"/>
      <c r="B2" s="4"/>
      <c r="C2" s="4"/>
      <c r="D2" s="4"/>
      <c r="E2" s="4"/>
      <c r="F2" s="4"/>
      <c r="G2" s="4"/>
      <c r="H2" s="4"/>
    </row>
    <row r="3" spans="1:12" ht="15.75" customHeight="1" x14ac:dyDescent="0.25">
      <c r="A3" s="416" t="s">
        <v>17</v>
      </c>
      <c r="B3" s="416"/>
      <c r="C3" s="416"/>
      <c r="D3" s="416"/>
      <c r="E3" s="416"/>
      <c r="F3" s="416"/>
      <c r="G3" s="416"/>
      <c r="H3" s="417"/>
    </row>
    <row r="4" spans="1:12" ht="18" x14ac:dyDescent="0.25">
      <c r="A4" s="4"/>
      <c r="B4" s="4"/>
      <c r="C4" s="4"/>
      <c r="D4" s="4"/>
      <c r="E4" s="4"/>
      <c r="F4" s="4"/>
      <c r="G4" s="4"/>
      <c r="H4" s="5"/>
    </row>
    <row r="5" spans="1:12" ht="18" customHeight="1" x14ac:dyDescent="0.25">
      <c r="A5" s="416" t="s">
        <v>21</v>
      </c>
      <c r="B5" s="418"/>
      <c r="C5" s="418"/>
      <c r="D5" s="418"/>
      <c r="E5" s="418"/>
      <c r="F5" s="418"/>
      <c r="G5" s="418"/>
      <c r="H5" s="418"/>
    </row>
    <row r="6" spans="1:12" ht="18.75" thickBot="1" x14ac:dyDescent="0.3">
      <c r="A6" s="1"/>
      <c r="B6" s="2"/>
      <c r="C6" s="2"/>
      <c r="D6" s="2"/>
      <c r="E6" s="6"/>
      <c r="F6" s="6"/>
      <c r="G6" s="62"/>
      <c r="H6" s="62"/>
    </row>
    <row r="7" spans="1:12" ht="77.25" thickBot="1" x14ac:dyDescent="0.3">
      <c r="A7" s="10"/>
      <c r="B7" s="11"/>
      <c r="C7" s="11"/>
      <c r="D7" s="12"/>
      <c r="E7" s="13"/>
      <c r="F7" s="63" t="s">
        <v>223</v>
      </c>
      <c r="G7" s="181" t="s">
        <v>192</v>
      </c>
      <c r="H7" s="63" t="s">
        <v>204</v>
      </c>
      <c r="I7" s="406" t="s">
        <v>224</v>
      </c>
      <c r="J7" s="407" t="s">
        <v>218</v>
      </c>
      <c r="K7" s="408" t="s">
        <v>226</v>
      </c>
      <c r="L7" s="409" t="s">
        <v>225</v>
      </c>
    </row>
    <row r="8" spans="1:12" ht="15" customHeight="1" x14ac:dyDescent="0.25">
      <c r="A8" s="425" t="s">
        <v>0</v>
      </c>
      <c r="B8" s="426"/>
      <c r="C8" s="426"/>
      <c r="D8" s="426"/>
      <c r="E8" s="427"/>
      <c r="F8" s="164">
        <f t="shared" ref="F8" si="0">F9+F10</f>
        <v>611633.76</v>
      </c>
      <c r="G8" s="64">
        <f t="shared" ref="G8:J8" si="1">G9+G10</f>
        <v>632928.01</v>
      </c>
      <c r="H8" s="64">
        <f t="shared" si="1"/>
        <v>770825.92</v>
      </c>
      <c r="I8" s="64">
        <f t="shared" si="1"/>
        <v>750212.7699999999</v>
      </c>
      <c r="J8" s="64">
        <f t="shared" si="1"/>
        <v>753635.54</v>
      </c>
      <c r="K8" s="64">
        <f>J8/F8*100</f>
        <v>123.21679888958386</v>
      </c>
      <c r="L8" s="64">
        <f>J8/I8*100</f>
        <v>100.45623990111501</v>
      </c>
    </row>
    <row r="9" spans="1:12" ht="15" customHeight="1" x14ac:dyDescent="0.25">
      <c r="A9" s="428" t="s">
        <v>185</v>
      </c>
      <c r="B9" s="424"/>
      <c r="C9" s="424"/>
      <c r="D9" s="424"/>
      <c r="E9" s="429"/>
      <c r="F9" s="111">
        <v>611633.76</v>
      </c>
      <c r="G9" s="56">
        <v>632928.01</v>
      </c>
      <c r="H9" s="56">
        <v>770825.92</v>
      </c>
      <c r="I9" s="56">
        <v>750212.7699999999</v>
      </c>
      <c r="J9" s="56">
        <v>753635.54</v>
      </c>
      <c r="K9" s="56">
        <f t="shared" ref="K9:K13" si="2">J9/F9*100</f>
        <v>123.21679888958386</v>
      </c>
      <c r="L9" s="56">
        <f t="shared" ref="L9:L13" si="3">J9/I9*100</f>
        <v>100.45623990111501</v>
      </c>
    </row>
    <row r="10" spans="1:12" x14ac:dyDescent="0.25">
      <c r="A10" s="430" t="s">
        <v>186</v>
      </c>
      <c r="B10" s="429"/>
      <c r="C10" s="429"/>
      <c r="D10" s="429"/>
      <c r="E10" s="429"/>
      <c r="F10" s="165"/>
      <c r="G10" s="56"/>
      <c r="H10" s="56"/>
      <c r="I10" s="111"/>
      <c r="K10" s="56"/>
      <c r="L10" s="56"/>
    </row>
    <row r="11" spans="1:12" x14ac:dyDescent="0.25">
      <c r="A11" s="14" t="s">
        <v>1</v>
      </c>
      <c r="B11" s="61"/>
      <c r="C11" s="61"/>
      <c r="D11" s="61"/>
      <c r="E11" s="61"/>
      <c r="F11" s="164">
        <f t="shared" ref="F11" si="4">F12+F13</f>
        <v>615635.06999999995</v>
      </c>
      <c r="G11" s="64">
        <f t="shared" ref="G11:J11" si="5">G12+G13</f>
        <v>632928.01</v>
      </c>
      <c r="H11" s="64">
        <f t="shared" si="5"/>
        <v>770825.91999999993</v>
      </c>
      <c r="I11" s="64">
        <f t="shared" si="5"/>
        <v>746175.32000000007</v>
      </c>
      <c r="J11" s="64">
        <f t="shared" si="5"/>
        <v>747708.99</v>
      </c>
      <c r="K11" s="64">
        <f t="shared" si="2"/>
        <v>121.45328075608168</v>
      </c>
      <c r="L11" s="64">
        <f t="shared" si="3"/>
        <v>100.20553748682011</v>
      </c>
    </row>
    <row r="12" spans="1:12" ht="15" customHeight="1" x14ac:dyDescent="0.25">
      <c r="A12" s="423" t="s">
        <v>187</v>
      </c>
      <c r="B12" s="424"/>
      <c r="C12" s="424"/>
      <c r="D12" s="424"/>
      <c r="E12" s="424"/>
      <c r="F12" s="165">
        <v>611012.88</v>
      </c>
      <c r="G12" s="56">
        <v>632928.01</v>
      </c>
      <c r="H12" s="56">
        <v>756505.72</v>
      </c>
      <c r="I12" s="56">
        <v>735248.49000000011</v>
      </c>
      <c r="J12" s="56">
        <v>737782.16</v>
      </c>
      <c r="K12" s="56">
        <f t="shared" si="2"/>
        <v>120.74739897463374</v>
      </c>
      <c r="L12" s="56">
        <f t="shared" si="3"/>
        <v>100.3446005037018</v>
      </c>
    </row>
    <row r="13" spans="1:12" x14ac:dyDescent="0.25">
      <c r="A13" s="430" t="s">
        <v>188</v>
      </c>
      <c r="B13" s="429"/>
      <c r="C13" s="429"/>
      <c r="D13" s="429"/>
      <c r="E13" s="429"/>
      <c r="F13" s="165">
        <v>4622.1899999999996</v>
      </c>
      <c r="G13" s="56"/>
      <c r="H13" s="56">
        <v>14320.2</v>
      </c>
      <c r="I13" s="56">
        <v>10926.83</v>
      </c>
      <c r="J13" s="56">
        <v>9926.83</v>
      </c>
      <c r="K13" s="56">
        <f t="shared" si="2"/>
        <v>214.76464619585093</v>
      </c>
      <c r="L13" s="56">
        <f t="shared" si="3"/>
        <v>90.848214898557032</v>
      </c>
    </row>
    <row r="14" spans="1:12" ht="15.75" customHeight="1" x14ac:dyDescent="0.25">
      <c r="A14" s="431" t="s">
        <v>2</v>
      </c>
      <c r="B14" s="426"/>
      <c r="C14" s="426"/>
      <c r="D14" s="426"/>
      <c r="E14" s="426"/>
      <c r="F14" s="164">
        <f t="shared" ref="F14" si="6">F8-F11</f>
        <v>-4001.3099999999395</v>
      </c>
      <c r="G14" s="64">
        <f t="shared" ref="G14:J14" si="7">G8-G11</f>
        <v>0</v>
      </c>
      <c r="H14" s="64">
        <f t="shared" si="7"/>
        <v>0</v>
      </c>
      <c r="I14" s="64">
        <f t="shared" si="7"/>
        <v>4037.449999999837</v>
      </c>
      <c r="J14" s="64">
        <f t="shared" si="7"/>
        <v>5926.5500000000466</v>
      </c>
      <c r="K14" s="64"/>
      <c r="L14" s="64"/>
    </row>
    <row r="15" spans="1:12" ht="18" x14ac:dyDescent="0.25">
      <c r="A15" s="4"/>
      <c r="B15" s="7"/>
      <c r="C15" s="7"/>
      <c r="D15" s="7"/>
      <c r="E15" s="7"/>
      <c r="F15" s="7"/>
      <c r="G15" s="3"/>
      <c r="H15" s="3"/>
    </row>
    <row r="16" spans="1:12" ht="18" customHeight="1" x14ac:dyDescent="0.25">
      <c r="A16" s="416"/>
      <c r="B16" s="418"/>
      <c r="C16" s="418"/>
      <c r="D16" s="418"/>
      <c r="E16" s="418"/>
      <c r="F16" s="418"/>
      <c r="G16" s="418"/>
      <c r="H16" s="418"/>
    </row>
    <row r="17" spans="1:13" ht="3.75" customHeight="1" x14ac:dyDescent="0.25">
      <c r="A17" s="4"/>
      <c r="B17" s="7"/>
      <c r="C17" s="7"/>
      <c r="D17" s="7"/>
      <c r="E17" s="7"/>
      <c r="F17" s="7"/>
      <c r="G17" s="3"/>
      <c r="H17" s="3"/>
    </row>
    <row r="18" spans="1:13" x14ac:dyDescent="0.25">
      <c r="A18" s="135"/>
      <c r="B18" s="135"/>
      <c r="C18" s="135"/>
      <c r="D18" s="136"/>
      <c r="E18" s="137"/>
      <c r="F18" s="137"/>
      <c r="G18" s="138"/>
      <c r="H18" s="138"/>
      <c r="M18" s="56"/>
    </row>
    <row r="19" spans="1:13" x14ac:dyDescent="0.25">
      <c r="A19" s="432"/>
      <c r="B19" s="433"/>
      <c r="C19" s="433"/>
      <c r="D19" s="433"/>
      <c r="E19" s="433"/>
      <c r="F19" s="159"/>
      <c r="G19" s="139"/>
      <c r="H19" s="139"/>
    </row>
    <row r="20" spans="1:13" x14ac:dyDescent="0.25">
      <c r="A20" s="432"/>
      <c r="B20" s="433"/>
      <c r="C20" s="433"/>
      <c r="D20" s="433"/>
      <c r="E20" s="433"/>
      <c r="F20" s="159"/>
      <c r="G20" s="139"/>
      <c r="H20" s="139"/>
    </row>
    <row r="21" spans="1:13" ht="11.25" customHeight="1" x14ac:dyDescent="0.25">
      <c r="A21" s="419"/>
      <c r="B21" s="420"/>
      <c r="C21" s="420"/>
      <c r="D21" s="420"/>
      <c r="E21" s="420"/>
      <c r="F21" s="157"/>
      <c r="G21" s="139"/>
      <c r="H21" s="139"/>
    </row>
    <row r="22" spans="1:13" ht="15" customHeight="1" x14ac:dyDescent="0.25">
      <c r="A22" s="419"/>
      <c r="B22" s="420"/>
      <c r="C22" s="420"/>
      <c r="D22" s="420"/>
      <c r="E22" s="420"/>
      <c r="F22" s="157"/>
      <c r="G22" s="139"/>
      <c r="H22" s="139"/>
    </row>
    <row r="23" spans="1:13" ht="8.25" customHeight="1" x14ac:dyDescent="0.25">
      <c r="A23" s="140"/>
      <c r="B23" s="141"/>
      <c r="C23" s="141"/>
      <c r="D23" s="141"/>
      <c r="E23" s="141"/>
      <c r="F23" s="141"/>
      <c r="G23" s="142"/>
      <c r="H23" s="142"/>
    </row>
    <row r="24" spans="1:13" ht="15.75" customHeight="1" x14ac:dyDescent="0.25">
      <c r="A24" s="421"/>
      <c r="B24" s="422"/>
      <c r="C24" s="422"/>
      <c r="D24" s="422"/>
      <c r="E24" s="422"/>
      <c r="F24" s="422"/>
      <c r="G24" s="422"/>
      <c r="H24" s="422"/>
    </row>
    <row r="25" spans="1:13" ht="15.75" x14ac:dyDescent="0.25">
      <c r="A25" s="143"/>
      <c r="B25" s="144"/>
      <c r="C25" s="144"/>
      <c r="D25" s="144"/>
      <c r="E25" s="144"/>
      <c r="F25" s="158"/>
      <c r="G25" s="144"/>
      <c r="H25" s="144"/>
    </row>
    <row r="26" spans="1:13" ht="29.25" customHeight="1" x14ac:dyDescent="0.25">
      <c r="A26" s="135"/>
      <c r="B26" s="135"/>
      <c r="C26" s="135"/>
      <c r="D26" s="136"/>
      <c r="E26" s="137"/>
      <c r="F26" s="137"/>
      <c r="G26" s="138"/>
      <c r="H26" s="138"/>
    </row>
    <row r="27" spans="1:13" x14ac:dyDescent="0.25">
      <c r="A27" s="434"/>
      <c r="B27" s="434"/>
      <c r="C27" s="434"/>
      <c r="D27" s="434"/>
      <c r="E27" s="434"/>
      <c r="F27" s="160"/>
      <c r="G27" s="145"/>
      <c r="H27" s="145"/>
    </row>
    <row r="28" spans="1:13" x14ac:dyDescent="0.25">
      <c r="A28" s="419"/>
      <c r="B28" s="420"/>
      <c r="C28" s="420"/>
      <c r="D28" s="420"/>
      <c r="E28" s="420"/>
      <c r="F28" s="157"/>
      <c r="G28" s="145"/>
      <c r="H28" s="145"/>
    </row>
    <row r="29" spans="1:13" ht="25.5" customHeight="1" x14ac:dyDescent="0.25">
      <c r="A29" s="434"/>
      <c r="B29" s="434"/>
      <c r="C29" s="434"/>
      <c r="D29" s="434"/>
      <c r="E29" s="434"/>
      <c r="F29" s="160"/>
      <c r="G29" s="145"/>
      <c r="H29" s="145"/>
    </row>
    <row r="30" spans="1:13" ht="15.75" x14ac:dyDescent="0.25">
      <c r="A30" s="146"/>
      <c r="B30" s="147"/>
      <c r="C30" s="147"/>
      <c r="D30" s="147"/>
      <c r="E30" s="147"/>
      <c r="F30" s="147"/>
      <c r="G30" s="147"/>
      <c r="H30" s="147"/>
    </row>
    <row r="31" spans="1:13" ht="15.75" x14ac:dyDescent="0.25">
      <c r="A31" s="438"/>
      <c r="B31" s="438"/>
      <c r="C31" s="438"/>
      <c r="D31" s="438"/>
      <c r="E31" s="438"/>
      <c r="F31" s="438"/>
      <c r="G31" s="438"/>
      <c r="H31" s="438"/>
    </row>
    <row r="32" spans="1:13" ht="18" x14ac:dyDescent="0.25">
      <c r="A32" s="148"/>
      <c r="B32" s="149"/>
      <c r="C32" s="149"/>
      <c r="D32" s="149"/>
      <c r="E32" s="149"/>
      <c r="F32" s="149"/>
      <c r="G32" s="150"/>
      <c r="H32" s="150"/>
    </row>
    <row r="33" spans="1:8" x14ac:dyDescent="0.25">
      <c r="A33" s="151"/>
      <c r="B33" s="151"/>
      <c r="C33" s="151"/>
      <c r="D33" s="152"/>
      <c r="E33" s="153"/>
      <c r="F33" s="153"/>
      <c r="G33" s="154"/>
      <c r="H33" s="154"/>
    </row>
    <row r="34" spans="1:8" x14ac:dyDescent="0.25">
      <c r="A34" s="434"/>
      <c r="B34" s="434"/>
      <c r="C34" s="434"/>
      <c r="D34" s="434"/>
      <c r="E34" s="434"/>
      <c r="F34" s="160"/>
      <c r="G34" s="145"/>
      <c r="H34" s="145"/>
    </row>
    <row r="35" spans="1:8" ht="24" customHeight="1" x14ac:dyDescent="0.25">
      <c r="A35" s="434"/>
      <c r="B35" s="434"/>
      <c r="C35" s="434"/>
      <c r="D35" s="434"/>
      <c r="E35" s="434"/>
      <c r="F35" s="160"/>
      <c r="G35" s="145"/>
      <c r="H35" s="145"/>
    </row>
    <row r="36" spans="1:8" x14ac:dyDescent="0.25">
      <c r="A36" s="434"/>
      <c r="B36" s="435"/>
      <c r="C36" s="435"/>
      <c r="D36" s="435"/>
      <c r="E36" s="435"/>
      <c r="F36" s="161"/>
      <c r="G36" s="145"/>
      <c r="H36" s="145"/>
    </row>
    <row r="37" spans="1:8" x14ac:dyDescent="0.25">
      <c r="A37" s="419"/>
      <c r="B37" s="420"/>
      <c r="C37" s="420"/>
      <c r="D37" s="420"/>
      <c r="E37" s="420"/>
      <c r="F37" s="157"/>
      <c r="G37" s="155"/>
      <c r="H37" s="155"/>
    </row>
    <row r="39" spans="1:8" ht="31.5" customHeight="1" x14ac:dyDescent="0.25">
      <c r="A39" s="436"/>
      <c r="B39" s="437"/>
      <c r="C39" s="437"/>
      <c r="D39" s="437"/>
      <c r="E39" s="437"/>
      <c r="F39" s="437"/>
      <c r="G39" s="437"/>
      <c r="H39" s="437"/>
    </row>
  </sheetData>
  <mergeCells count="24">
    <mergeCell ref="A35:E35"/>
    <mergeCell ref="A36:E36"/>
    <mergeCell ref="A37:E37"/>
    <mergeCell ref="A39:H39"/>
    <mergeCell ref="A27:E27"/>
    <mergeCell ref="A28:E28"/>
    <mergeCell ref="A29:E29"/>
    <mergeCell ref="A31:H31"/>
    <mergeCell ref="A34:E34"/>
    <mergeCell ref="A24:H24"/>
    <mergeCell ref="A12:E12"/>
    <mergeCell ref="A8:E8"/>
    <mergeCell ref="A9:E9"/>
    <mergeCell ref="A10:E10"/>
    <mergeCell ref="A13:E13"/>
    <mergeCell ref="A14:E14"/>
    <mergeCell ref="A16:H16"/>
    <mergeCell ref="A19:E19"/>
    <mergeCell ref="A20:E20"/>
    <mergeCell ref="A3:H3"/>
    <mergeCell ref="A5:H5"/>
    <mergeCell ref="A21:E21"/>
    <mergeCell ref="A22:E22"/>
    <mergeCell ref="A1:L1"/>
  </mergeCells>
  <phoneticPr fontId="21" type="noConversion"/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7B2D-12EE-44CC-A946-FABC25980B3C}">
  <sheetPr>
    <pageSetUpPr fitToPage="1"/>
  </sheetPr>
  <dimension ref="A2:O36"/>
  <sheetViews>
    <sheetView topLeftCell="A17" workbookViewId="0">
      <selection activeCell="A24" sqref="A24:J35"/>
    </sheetView>
  </sheetViews>
  <sheetFormatPr defaultRowHeight="15" x14ac:dyDescent="0.25"/>
  <cols>
    <col min="1" max="1" width="10.5703125" bestFit="1" customWidth="1"/>
    <col min="2" max="2" width="12.140625" customWidth="1"/>
    <col min="3" max="3" width="33.140625" customWidth="1"/>
    <col min="4" max="4" width="18.85546875" customWidth="1"/>
    <col min="5" max="5" width="18.42578125" customWidth="1"/>
    <col min="6" max="6" width="16.85546875" bestFit="1" customWidth="1"/>
    <col min="7" max="7" width="16.7109375" customWidth="1"/>
    <col min="8" max="8" width="16.85546875" bestFit="1" customWidth="1"/>
    <col min="9" max="9" width="11.85546875" customWidth="1"/>
    <col min="10" max="10" width="11.28515625" bestFit="1" customWidth="1"/>
    <col min="15" max="15" width="16.85546875" bestFit="1" customWidth="1"/>
  </cols>
  <sheetData>
    <row r="2" spans="1:10" ht="60" customHeight="1" x14ac:dyDescent="0.25">
      <c r="A2" s="416" t="s">
        <v>222</v>
      </c>
      <c r="B2" s="416"/>
      <c r="C2" s="416"/>
      <c r="D2" s="416"/>
      <c r="E2" s="416"/>
      <c r="F2" s="416"/>
      <c r="G2" s="416"/>
      <c r="H2" s="416"/>
      <c r="I2" s="416"/>
      <c r="J2" s="416"/>
    </row>
    <row r="3" spans="1:10" ht="18" x14ac:dyDescent="0.25">
      <c r="A3" s="4"/>
      <c r="B3" s="4"/>
      <c r="C3" s="4"/>
      <c r="D3" s="4"/>
      <c r="E3" s="4"/>
    </row>
    <row r="4" spans="1:10" ht="15.75" x14ac:dyDescent="0.25">
      <c r="A4" s="416" t="s">
        <v>17</v>
      </c>
      <c r="B4" s="416"/>
      <c r="C4" s="416"/>
      <c r="D4" s="416"/>
      <c r="E4" s="417"/>
    </row>
    <row r="5" spans="1:10" ht="18" x14ac:dyDescent="0.25">
      <c r="A5" s="4"/>
      <c r="B5" s="4"/>
      <c r="C5" s="4"/>
      <c r="D5" s="4"/>
      <c r="E5" s="5"/>
    </row>
    <row r="6" spans="1:10" ht="15.75" x14ac:dyDescent="0.25">
      <c r="A6" s="416" t="s">
        <v>4</v>
      </c>
      <c r="B6" s="418"/>
      <c r="C6" s="418"/>
      <c r="D6" s="418"/>
      <c r="E6" s="418"/>
    </row>
    <row r="7" spans="1:10" ht="18" x14ac:dyDescent="0.25">
      <c r="A7" s="4"/>
      <c r="B7" s="4"/>
      <c r="C7" s="4"/>
      <c r="D7" s="4"/>
      <c r="E7" s="5"/>
    </row>
    <row r="8" spans="1:10" ht="15.75" x14ac:dyDescent="0.25">
      <c r="A8" s="416" t="s">
        <v>193</v>
      </c>
      <c r="B8" s="443"/>
      <c r="C8" s="443"/>
      <c r="D8" s="443"/>
      <c r="E8" s="443"/>
    </row>
    <row r="9" spans="1:10" ht="18.75" thickBot="1" x14ac:dyDescent="0.3">
      <c r="A9" s="4"/>
      <c r="B9" s="4"/>
      <c r="C9" s="4"/>
      <c r="D9" s="4"/>
      <c r="E9" s="5"/>
    </row>
    <row r="10" spans="1:10" ht="64.5" thickBot="1" x14ac:dyDescent="0.3">
      <c r="A10" s="94" t="s">
        <v>5</v>
      </c>
      <c r="B10" s="95" t="s">
        <v>6</v>
      </c>
      <c r="C10" s="95" t="s">
        <v>3</v>
      </c>
      <c r="D10" s="182" t="s">
        <v>223</v>
      </c>
      <c r="E10" s="183" t="s">
        <v>189</v>
      </c>
      <c r="F10" s="95" t="s">
        <v>205</v>
      </c>
      <c r="G10" s="406" t="s">
        <v>224</v>
      </c>
      <c r="H10" s="407" t="s">
        <v>218</v>
      </c>
      <c r="I10" s="408" t="s">
        <v>226</v>
      </c>
      <c r="J10" s="409" t="s">
        <v>225</v>
      </c>
    </row>
    <row r="11" spans="1:10" x14ac:dyDescent="0.25">
      <c r="A11" s="74"/>
      <c r="B11" s="8"/>
      <c r="C11" s="8"/>
      <c r="D11" s="167" t="s">
        <v>154</v>
      </c>
      <c r="E11" s="8" t="s">
        <v>154</v>
      </c>
      <c r="F11" s="8" t="s">
        <v>154</v>
      </c>
      <c r="G11" s="8" t="s">
        <v>154</v>
      </c>
      <c r="H11" s="8" t="s">
        <v>154</v>
      </c>
      <c r="I11" s="8" t="s">
        <v>215</v>
      </c>
      <c r="J11" s="8" t="s">
        <v>215</v>
      </c>
    </row>
    <row r="12" spans="1:10" ht="21" thickBot="1" x14ac:dyDescent="0.3">
      <c r="A12" s="441" t="s">
        <v>0</v>
      </c>
      <c r="B12" s="442"/>
      <c r="C12" s="442"/>
      <c r="D12" s="168">
        <f t="shared" ref="D12" si="0">D13+D19</f>
        <v>611633.76</v>
      </c>
      <c r="E12" s="101">
        <f>E13+E19</f>
        <v>632928.01</v>
      </c>
      <c r="F12" s="101">
        <f t="shared" ref="F12:H12" si="1">F13+F19</f>
        <v>770825.48</v>
      </c>
      <c r="G12" s="101">
        <f t="shared" si="1"/>
        <v>750212.77</v>
      </c>
      <c r="H12" s="101">
        <f t="shared" si="1"/>
        <v>753635.54</v>
      </c>
      <c r="I12" s="101">
        <f>H12/D12*100</f>
        <v>123.21679888958386</v>
      </c>
      <c r="J12" s="101">
        <f>H12/G12*100</f>
        <v>100.45623990111498</v>
      </c>
    </row>
    <row r="13" spans="1:10" ht="20.25" x14ac:dyDescent="0.25">
      <c r="A13" s="97">
        <v>6</v>
      </c>
      <c r="B13" s="439" t="s">
        <v>8</v>
      </c>
      <c r="C13" s="439"/>
      <c r="D13" s="169">
        <f t="shared" ref="D13" si="2">D14+D15+D16+D17+D18</f>
        <v>611633.76</v>
      </c>
      <c r="E13" s="65">
        <f>E14+E15+E16+E17+E18</f>
        <v>632928.01</v>
      </c>
      <c r="F13" s="65">
        <f t="shared" ref="F13:H13" si="3">F14+F15+F16+F17+F18</f>
        <v>770825.48</v>
      </c>
      <c r="G13" s="65">
        <f t="shared" si="3"/>
        <v>750212.77</v>
      </c>
      <c r="H13" s="65">
        <f t="shared" si="3"/>
        <v>753635.54</v>
      </c>
      <c r="I13" s="101">
        <f t="shared" ref="I13:I18" si="4">H13/D13*100</f>
        <v>123.21679888958386</v>
      </c>
      <c r="J13" s="101">
        <f t="shared" ref="J13:J18" si="5">H13/G13*100</f>
        <v>100.45623990111498</v>
      </c>
    </row>
    <row r="14" spans="1:10" ht="45" x14ac:dyDescent="0.25">
      <c r="A14" s="71"/>
      <c r="B14" s="38">
        <v>63</v>
      </c>
      <c r="C14" s="38" t="s">
        <v>22</v>
      </c>
      <c r="D14" s="170">
        <v>527287.11</v>
      </c>
      <c r="E14" s="103">
        <v>556299.56000000006</v>
      </c>
      <c r="F14" s="103">
        <v>676377.1</v>
      </c>
      <c r="G14" s="103">
        <v>640550.42000000004</v>
      </c>
      <c r="H14" s="103">
        <v>641312.71</v>
      </c>
      <c r="I14" s="103">
        <f t="shared" si="4"/>
        <v>121.62495495101331</v>
      </c>
      <c r="J14" s="103">
        <f t="shared" si="5"/>
        <v>100.11900546408197</v>
      </c>
    </row>
    <row r="15" spans="1:10" x14ac:dyDescent="0.25">
      <c r="A15" s="72"/>
      <c r="B15" s="32">
        <v>64</v>
      </c>
      <c r="C15" s="32" t="s">
        <v>146</v>
      </c>
      <c r="D15" s="170">
        <v>0.01</v>
      </c>
      <c r="E15" s="103">
        <v>0</v>
      </c>
      <c r="F15" s="127">
        <v>0</v>
      </c>
      <c r="G15" s="103">
        <v>0</v>
      </c>
      <c r="H15" s="103">
        <v>0</v>
      </c>
      <c r="I15" s="103">
        <f t="shared" si="4"/>
        <v>0</v>
      </c>
      <c r="J15" s="103"/>
    </row>
    <row r="16" spans="1:10" ht="28.5" x14ac:dyDescent="0.25">
      <c r="A16" s="73"/>
      <c r="B16" s="32">
        <v>65</v>
      </c>
      <c r="C16" s="128" t="s">
        <v>147</v>
      </c>
      <c r="D16" s="171">
        <v>34819.120000000003</v>
      </c>
      <c r="E16" s="104">
        <v>36860.449999999997</v>
      </c>
      <c r="F16" s="103">
        <v>45205</v>
      </c>
      <c r="G16" s="103">
        <v>40983.03</v>
      </c>
      <c r="H16" s="103">
        <v>42777.53</v>
      </c>
      <c r="I16" s="103">
        <f t="shared" si="4"/>
        <v>122.85643634876469</v>
      </c>
      <c r="J16" s="103">
        <f t="shared" si="5"/>
        <v>104.37864159873</v>
      </c>
    </row>
    <row r="17" spans="1:15" ht="28.5" x14ac:dyDescent="0.25">
      <c r="A17" s="72"/>
      <c r="B17" s="32">
        <v>66</v>
      </c>
      <c r="C17" s="128" t="s">
        <v>150</v>
      </c>
      <c r="D17" s="171">
        <v>5001.62</v>
      </c>
      <c r="E17" s="104">
        <v>3000</v>
      </c>
      <c r="F17" s="103">
        <v>6200</v>
      </c>
      <c r="G17" s="103">
        <v>7600</v>
      </c>
      <c r="H17" s="103">
        <v>7996.63</v>
      </c>
      <c r="I17" s="103">
        <f t="shared" si="4"/>
        <v>159.8807986212467</v>
      </c>
      <c r="J17" s="103">
        <f t="shared" si="5"/>
        <v>105.21881578947369</v>
      </c>
      <c r="M17" s="103"/>
    </row>
    <row r="18" spans="1:15" ht="45" x14ac:dyDescent="0.25">
      <c r="A18" s="72"/>
      <c r="B18" s="32">
        <v>67</v>
      </c>
      <c r="C18" s="38" t="s">
        <v>23</v>
      </c>
      <c r="D18" s="170">
        <v>44525.9</v>
      </c>
      <c r="E18" s="103">
        <v>36768</v>
      </c>
      <c r="F18" s="103">
        <v>43043.38</v>
      </c>
      <c r="G18" s="103">
        <v>61079.32</v>
      </c>
      <c r="H18" s="103">
        <v>61548.67</v>
      </c>
      <c r="I18" s="103">
        <f t="shared" si="4"/>
        <v>138.23116433356765</v>
      </c>
      <c r="J18" s="103">
        <f t="shared" si="5"/>
        <v>100.76842702243573</v>
      </c>
    </row>
    <row r="19" spans="1:15" ht="30.75" customHeight="1" thickBot="1" x14ac:dyDescent="0.3">
      <c r="A19" s="102">
        <v>7</v>
      </c>
      <c r="B19" s="440" t="s">
        <v>10</v>
      </c>
      <c r="C19" s="440"/>
      <c r="D19" s="172">
        <v>0</v>
      </c>
      <c r="E19" s="130">
        <v>0</v>
      </c>
      <c r="F19" s="131">
        <v>0</v>
      </c>
      <c r="G19" s="131">
        <v>0</v>
      </c>
      <c r="H19" s="131">
        <v>0</v>
      </c>
      <c r="I19" s="103"/>
      <c r="J19" s="101"/>
      <c r="K19" s="103"/>
    </row>
    <row r="20" spans="1:15" ht="30.75" customHeight="1" x14ac:dyDescent="0.25">
      <c r="A20" s="105"/>
      <c r="B20" s="106"/>
      <c r="C20" s="106"/>
      <c r="D20" s="106"/>
      <c r="E20" s="107"/>
      <c r="F20" s="108"/>
      <c r="G20" s="27"/>
    </row>
    <row r="21" spans="1:15" x14ac:dyDescent="0.25">
      <c r="G21" s="27"/>
    </row>
    <row r="22" spans="1:15" ht="15.75" x14ac:dyDescent="0.25">
      <c r="A22" s="416" t="s">
        <v>194</v>
      </c>
      <c r="B22" s="443"/>
      <c r="C22" s="443"/>
      <c r="D22" s="443"/>
      <c r="E22" s="443"/>
      <c r="G22" s="27"/>
    </row>
    <row r="23" spans="1:15" ht="18.75" thickBot="1" x14ac:dyDescent="0.3">
      <c r="A23" s="4"/>
      <c r="B23" s="4"/>
      <c r="C23" s="4"/>
      <c r="D23" s="4"/>
      <c r="E23" s="5"/>
      <c r="G23" s="27"/>
    </row>
    <row r="24" spans="1:15" ht="64.5" thickBot="1" x14ac:dyDescent="0.3">
      <c r="A24" s="69" t="s">
        <v>5</v>
      </c>
      <c r="B24" s="70" t="s">
        <v>6</v>
      </c>
      <c r="C24" s="70" t="s">
        <v>12</v>
      </c>
      <c r="D24" s="182" t="s">
        <v>223</v>
      </c>
      <c r="E24" s="184" t="s">
        <v>189</v>
      </c>
      <c r="F24" s="95" t="s">
        <v>205</v>
      </c>
      <c r="G24" s="406" t="s">
        <v>224</v>
      </c>
      <c r="H24" s="407" t="s">
        <v>218</v>
      </c>
      <c r="I24" s="408" t="s">
        <v>226</v>
      </c>
      <c r="J24" s="409" t="s">
        <v>225</v>
      </c>
    </row>
    <row r="25" spans="1:15" ht="15.75" thickBot="1" x14ac:dyDescent="0.3">
      <c r="A25" s="74"/>
      <c r="B25" s="8"/>
      <c r="C25" s="8"/>
      <c r="D25" s="173" t="s">
        <v>154</v>
      </c>
      <c r="E25" s="8" t="s">
        <v>154</v>
      </c>
      <c r="F25" s="8" t="s">
        <v>154</v>
      </c>
      <c r="G25" s="8" t="s">
        <v>154</v>
      </c>
      <c r="H25" s="8" t="s">
        <v>154</v>
      </c>
      <c r="I25" s="8" t="s">
        <v>215</v>
      </c>
      <c r="J25" s="8" t="s">
        <v>215</v>
      </c>
    </row>
    <row r="26" spans="1:15" ht="21" thickBot="1" x14ac:dyDescent="0.35">
      <c r="A26" s="441" t="s">
        <v>1</v>
      </c>
      <c r="B26" s="442"/>
      <c r="C26" s="442"/>
      <c r="D26" s="174">
        <f t="shared" ref="D26" si="6">D27+D33</f>
        <v>615635.06999999995</v>
      </c>
      <c r="E26" s="96">
        <f>E27+E33</f>
        <v>632928.01</v>
      </c>
      <c r="F26" s="96">
        <f t="shared" ref="F26:H26" si="7">F27+F33</f>
        <v>770825.91999999993</v>
      </c>
      <c r="G26" s="96">
        <f t="shared" si="7"/>
        <v>746175.32000000007</v>
      </c>
      <c r="H26" s="96">
        <f t="shared" si="7"/>
        <v>747708.99</v>
      </c>
      <c r="I26" s="96">
        <f>H26/D26*100</f>
        <v>121.45328075608168</v>
      </c>
      <c r="J26" s="96">
        <f>H26/G26*100</f>
        <v>100.20553748682011</v>
      </c>
    </row>
    <row r="27" spans="1:15" ht="20.25" x14ac:dyDescent="0.3">
      <c r="A27" s="97">
        <v>3</v>
      </c>
      <c r="B27" s="439" t="s">
        <v>13</v>
      </c>
      <c r="C27" s="439"/>
      <c r="D27" s="175">
        <f t="shared" ref="D27" si="8">D28+D29+D30+D31+D32</f>
        <v>611012.88</v>
      </c>
      <c r="E27" s="66">
        <f>E28+E29+E30+E31+E32</f>
        <v>622978.01</v>
      </c>
      <c r="F27" s="66">
        <f t="shared" ref="F27:H27" si="9">F28+F29+F30+F31+F32</f>
        <v>756505.72</v>
      </c>
      <c r="G27" s="66">
        <f t="shared" si="9"/>
        <v>735248.49000000011</v>
      </c>
      <c r="H27" s="66">
        <f t="shared" si="9"/>
        <v>737782.16</v>
      </c>
      <c r="I27" s="99">
        <f t="shared" ref="I27:I34" si="10">H27/D27*100</f>
        <v>120.74739897463374</v>
      </c>
      <c r="J27" s="96">
        <f t="shared" ref="J27:J35" si="11">H27/G27*100</f>
        <v>100.3446005037018</v>
      </c>
      <c r="O27" s="107"/>
    </row>
    <row r="28" spans="1:15" x14ac:dyDescent="0.25">
      <c r="A28" s="71"/>
      <c r="B28" s="68">
        <v>31</v>
      </c>
      <c r="C28" s="38" t="s">
        <v>14</v>
      </c>
      <c r="D28" s="176">
        <v>513226.13</v>
      </c>
      <c r="E28" s="99">
        <v>533518.23</v>
      </c>
      <c r="F28" s="99">
        <v>656422.15</v>
      </c>
      <c r="G28" s="99">
        <v>626355.80000000005</v>
      </c>
      <c r="H28" s="99">
        <v>626355.80000000005</v>
      </c>
      <c r="I28" s="99">
        <f t="shared" si="10"/>
        <v>122.04285078002557</v>
      </c>
      <c r="J28" s="99">
        <f t="shared" si="11"/>
        <v>100</v>
      </c>
    </row>
    <row r="29" spans="1:15" ht="15.75" x14ac:dyDescent="0.25">
      <c r="A29" s="72"/>
      <c r="B29" s="36">
        <v>32</v>
      </c>
      <c r="C29" s="32" t="s">
        <v>20</v>
      </c>
      <c r="D29" s="176">
        <v>85727.89</v>
      </c>
      <c r="E29" s="99">
        <v>77076.75</v>
      </c>
      <c r="F29" s="99">
        <v>87529.56</v>
      </c>
      <c r="G29" s="99">
        <v>93250.13</v>
      </c>
      <c r="H29" s="99">
        <v>95921.47</v>
      </c>
      <c r="I29" s="99">
        <f t="shared" si="10"/>
        <v>111.89062275999095</v>
      </c>
      <c r="J29" s="99">
        <f t="shared" si="11"/>
        <v>102.86470378111001</v>
      </c>
      <c r="O29" s="162"/>
    </row>
    <row r="30" spans="1:15" x14ac:dyDescent="0.25">
      <c r="A30" s="72"/>
      <c r="B30" s="36">
        <v>34</v>
      </c>
      <c r="C30" s="33" t="s">
        <v>84</v>
      </c>
      <c r="D30" s="176">
        <v>752.6</v>
      </c>
      <c r="E30" s="99">
        <v>780</v>
      </c>
      <c r="F30" s="99">
        <v>800</v>
      </c>
      <c r="G30" s="99">
        <v>769.35</v>
      </c>
      <c r="H30" s="99">
        <v>769.35</v>
      </c>
      <c r="I30" s="99">
        <f t="shared" si="10"/>
        <v>102.22561785809194</v>
      </c>
      <c r="J30" s="99">
        <f t="shared" si="11"/>
        <v>100</v>
      </c>
      <c r="O30" s="5"/>
    </row>
    <row r="31" spans="1:15" ht="60" x14ac:dyDescent="0.25">
      <c r="A31" s="75"/>
      <c r="B31" s="36">
        <v>37</v>
      </c>
      <c r="C31" s="67" t="s">
        <v>155</v>
      </c>
      <c r="D31" s="176">
        <v>11060.53</v>
      </c>
      <c r="E31" s="99">
        <v>11357.3</v>
      </c>
      <c r="F31" s="99">
        <v>11493.08</v>
      </c>
      <c r="G31" s="99">
        <v>14612.28</v>
      </c>
      <c r="H31" s="99">
        <v>14474.61</v>
      </c>
      <c r="I31" s="99">
        <f t="shared" si="10"/>
        <v>130.86723692264295</v>
      </c>
      <c r="J31" s="99">
        <f t="shared" si="11"/>
        <v>99.057847235339054</v>
      </c>
    </row>
    <row r="32" spans="1:15" x14ac:dyDescent="0.25">
      <c r="A32" s="73"/>
      <c r="B32" s="36">
        <v>38</v>
      </c>
      <c r="C32" s="32" t="s">
        <v>195</v>
      </c>
      <c r="D32" s="176">
        <v>245.73</v>
      </c>
      <c r="E32" s="99">
        <v>245.73</v>
      </c>
      <c r="F32" s="99">
        <v>260.93</v>
      </c>
      <c r="G32" s="99">
        <v>260.93</v>
      </c>
      <c r="H32" s="99">
        <v>260.93</v>
      </c>
      <c r="I32" s="99">
        <f t="shared" si="10"/>
        <v>106.18565091767387</v>
      </c>
      <c r="J32" s="99">
        <f t="shared" si="11"/>
        <v>100</v>
      </c>
    </row>
    <row r="33" spans="1:11" ht="42" customHeight="1" x14ac:dyDescent="0.3">
      <c r="A33" s="98">
        <v>4</v>
      </c>
      <c r="B33" s="439" t="s">
        <v>15</v>
      </c>
      <c r="C33" s="439"/>
      <c r="D33" s="177">
        <f>D34+D35</f>
        <v>4622.1900000000005</v>
      </c>
      <c r="E33" s="66">
        <f>E34</f>
        <v>9950</v>
      </c>
      <c r="F33" s="66">
        <f t="shared" ref="F33" si="12">F34</f>
        <v>14320.2</v>
      </c>
      <c r="G33" s="66">
        <f>G34+G35</f>
        <v>10926.83</v>
      </c>
      <c r="H33" s="66">
        <f>H34+H35</f>
        <v>9926.83</v>
      </c>
      <c r="I33" s="166">
        <f t="shared" si="10"/>
        <v>214.76464619585087</v>
      </c>
      <c r="J33" s="166">
        <f t="shared" si="11"/>
        <v>90.848214898557032</v>
      </c>
    </row>
    <row r="34" spans="1:11" ht="45" x14ac:dyDescent="0.25">
      <c r="A34" s="71"/>
      <c r="B34" s="68">
        <v>42</v>
      </c>
      <c r="C34" s="132" t="s">
        <v>24</v>
      </c>
      <c r="D34" s="178">
        <v>2122.19</v>
      </c>
      <c r="E34" s="99">
        <v>9950</v>
      </c>
      <c r="F34" s="99">
        <v>14320.2</v>
      </c>
      <c r="G34" s="99">
        <v>5514.47</v>
      </c>
      <c r="H34" s="99">
        <v>5514.47</v>
      </c>
      <c r="I34" s="99">
        <f t="shared" si="10"/>
        <v>259.84808146301697</v>
      </c>
      <c r="J34" s="99">
        <f t="shared" si="11"/>
        <v>100</v>
      </c>
      <c r="K34" s="99"/>
    </row>
    <row r="35" spans="1:11" ht="30.75" thickBot="1" x14ac:dyDescent="0.3">
      <c r="A35" s="114"/>
      <c r="B35" s="76">
        <v>45</v>
      </c>
      <c r="C35" s="77" t="s">
        <v>210</v>
      </c>
      <c r="D35" s="100">
        <v>2500</v>
      </c>
      <c r="E35" s="100">
        <v>0</v>
      </c>
      <c r="F35" s="100">
        <v>0</v>
      </c>
      <c r="G35" s="99">
        <v>5412.36</v>
      </c>
      <c r="H35" s="99">
        <v>4412.3599999999997</v>
      </c>
      <c r="I35" s="99"/>
      <c r="J35" s="99">
        <f t="shared" si="11"/>
        <v>81.523771515568072</v>
      </c>
    </row>
    <row r="36" spans="1:11" x14ac:dyDescent="0.25">
      <c r="G36" s="99"/>
      <c r="H36" s="99"/>
      <c r="I36" s="99"/>
      <c r="J36" s="99"/>
    </row>
  </sheetData>
  <mergeCells count="11">
    <mergeCell ref="A4:E4"/>
    <mergeCell ref="A6:E6"/>
    <mergeCell ref="A8:E8"/>
    <mergeCell ref="A12:C12"/>
    <mergeCell ref="A2:J2"/>
    <mergeCell ref="B33:C33"/>
    <mergeCell ref="B27:C27"/>
    <mergeCell ref="B13:C13"/>
    <mergeCell ref="B19:C19"/>
    <mergeCell ref="A26:C26"/>
    <mergeCell ref="A22:E22"/>
  </mergeCells>
  <pageMargins left="0.7" right="0.7" top="0.75" bottom="0.75" header="0.3" footer="0.3"/>
  <pageSetup paperSize="9" scale="5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0"/>
  <sheetViews>
    <sheetView workbookViewId="0">
      <selection activeCell="N13" sqref="N13"/>
    </sheetView>
  </sheetViews>
  <sheetFormatPr defaultRowHeight="15" x14ac:dyDescent="0.25"/>
  <cols>
    <col min="1" max="1" width="5.42578125" bestFit="1" customWidth="1"/>
    <col min="2" max="2" width="30.42578125" customWidth="1"/>
    <col min="3" max="3" width="18.5703125" customWidth="1"/>
    <col min="4" max="5" width="15.42578125" bestFit="1" customWidth="1"/>
    <col min="6" max="6" width="16.140625" customWidth="1"/>
    <col min="7" max="7" width="15.42578125" bestFit="1" customWidth="1"/>
    <col min="8" max="8" width="11.42578125" bestFit="1" customWidth="1"/>
    <col min="9" max="9" width="9.85546875" bestFit="1" customWidth="1"/>
    <col min="14" max="14" width="15.42578125" bestFit="1" customWidth="1"/>
  </cols>
  <sheetData>
    <row r="1" spans="1:9" ht="45.75" customHeight="1" x14ac:dyDescent="0.25">
      <c r="A1" s="416" t="s">
        <v>222</v>
      </c>
      <c r="B1" s="416"/>
      <c r="C1" s="416"/>
      <c r="D1" s="416"/>
      <c r="E1" s="416"/>
      <c r="F1" s="416"/>
      <c r="G1" s="416"/>
      <c r="H1" s="416"/>
      <c r="I1" s="416"/>
    </row>
    <row r="2" spans="1:9" ht="18" customHeight="1" x14ac:dyDescent="0.25">
      <c r="A2" s="4"/>
      <c r="B2" s="4"/>
      <c r="C2" s="4"/>
      <c r="D2" s="4"/>
    </row>
    <row r="3" spans="1:9" ht="15.75" customHeight="1" x14ac:dyDescent="0.25">
      <c r="A3" s="416" t="s">
        <v>17</v>
      </c>
      <c r="B3" s="416"/>
      <c r="C3" s="416"/>
      <c r="D3" s="416"/>
    </row>
    <row r="4" spans="1:9" ht="18" customHeight="1" x14ac:dyDescent="0.25">
      <c r="B4" s="4"/>
      <c r="C4" s="4"/>
      <c r="D4" s="5"/>
    </row>
    <row r="5" spans="1:9" ht="18" customHeight="1" x14ac:dyDescent="0.25">
      <c r="A5" s="416" t="s">
        <v>4</v>
      </c>
      <c r="B5" s="416"/>
      <c r="C5" s="416"/>
      <c r="D5" s="416"/>
    </row>
    <row r="6" spans="1:9" ht="18" customHeight="1" x14ac:dyDescent="0.25">
      <c r="A6" s="4"/>
      <c r="B6" s="4"/>
      <c r="C6" s="4"/>
      <c r="D6" s="5"/>
    </row>
    <row r="7" spans="1:9" ht="15.75" customHeight="1" x14ac:dyDescent="0.25">
      <c r="A7" s="416" t="s">
        <v>200</v>
      </c>
      <c r="B7" s="416"/>
      <c r="C7" s="416"/>
      <c r="D7" s="416"/>
    </row>
    <row r="8" spans="1:9" ht="18.75" thickBot="1" x14ac:dyDescent="0.3">
      <c r="A8" s="4"/>
      <c r="B8" s="4"/>
      <c r="C8" s="4"/>
      <c r="D8" s="5"/>
    </row>
    <row r="9" spans="1:9" ht="77.25" thickBot="1" x14ac:dyDescent="0.3">
      <c r="A9" s="119" t="s">
        <v>7</v>
      </c>
      <c r="B9" s="80" t="s">
        <v>3</v>
      </c>
      <c r="C9" s="129" t="s">
        <v>223</v>
      </c>
      <c r="D9" s="185" t="s">
        <v>189</v>
      </c>
      <c r="E9" s="80" t="s">
        <v>204</v>
      </c>
      <c r="F9" s="406" t="s">
        <v>224</v>
      </c>
      <c r="G9" s="407" t="s">
        <v>218</v>
      </c>
      <c r="H9" s="408" t="s">
        <v>226</v>
      </c>
      <c r="I9" s="409" t="s">
        <v>225</v>
      </c>
    </row>
    <row r="10" spans="1:9" x14ac:dyDescent="0.25">
      <c r="A10" s="74"/>
      <c r="B10" s="8"/>
      <c r="C10" s="8" t="s">
        <v>154</v>
      </c>
      <c r="D10" s="8" t="s">
        <v>154</v>
      </c>
      <c r="E10" s="8" t="s">
        <v>154</v>
      </c>
      <c r="F10" s="8" t="s">
        <v>154</v>
      </c>
      <c r="G10" s="8" t="s">
        <v>154</v>
      </c>
      <c r="H10" s="8" t="s">
        <v>215</v>
      </c>
      <c r="I10" s="186" t="s">
        <v>215</v>
      </c>
    </row>
    <row r="11" spans="1:9" s="37" customFormat="1" ht="15.75" customHeight="1" x14ac:dyDescent="0.3">
      <c r="A11" s="120"/>
      <c r="B11" s="115" t="s">
        <v>0</v>
      </c>
      <c r="C11" s="112">
        <f>C12+C13+C14+C15+C16+C17+C18</f>
        <v>611633.76</v>
      </c>
      <c r="D11" s="112">
        <f>D12+D13+D14+D15+D16+D17+D18</f>
        <v>632928.01</v>
      </c>
      <c r="E11" s="112">
        <f>E12+E13+E14+E15+E16+E17+E18</f>
        <v>770825.92000000016</v>
      </c>
      <c r="F11" s="112">
        <f>F12+F13+F14+F15+F16+F17+F18</f>
        <v>750212.7699999999</v>
      </c>
      <c r="G11" s="112">
        <f>G12+G13+G14+G15+G16+G17+G18</f>
        <v>753635.54</v>
      </c>
      <c r="H11" s="65">
        <f>G11/C11*100</f>
        <v>123.21679888958386</v>
      </c>
      <c r="I11" s="187">
        <f>G11/F11*100</f>
        <v>100.45623990111501</v>
      </c>
    </row>
    <row r="12" spans="1:9" s="47" customFormat="1" ht="15.75" customHeight="1" x14ac:dyDescent="0.25">
      <c r="A12" s="81" t="s">
        <v>164</v>
      </c>
      <c r="B12" s="117" t="s">
        <v>119</v>
      </c>
      <c r="C12" s="78">
        <v>36349.46</v>
      </c>
      <c r="D12" s="78">
        <v>28967.91</v>
      </c>
      <c r="E12" s="118">
        <v>35107.54</v>
      </c>
      <c r="F12" s="118">
        <v>54326.5</v>
      </c>
      <c r="G12" s="118">
        <v>51742.22</v>
      </c>
      <c r="H12" s="188">
        <f t="shared" ref="H12:H18" si="0">G12/C12*100</f>
        <v>142.34659882155057</v>
      </c>
      <c r="I12" s="188">
        <f t="shared" ref="I12:I32" si="1">G12/F12*100</f>
        <v>95.243058176028271</v>
      </c>
    </row>
    <row r="13" spans="1:9" s="47" customFormat="1" ht="15.75" x14ac:dyDescent="0.25">
      <c r="A13" s="81" t="s">
        <v>144</v>
      </c>
      <c r="B13" s="116" t="s">
        <v>145</v>
      </c>
      <c r="C13" s="78">
        <v>549019.76</v>
      </c>
      <c r="D13" s="78">
        <v>581157.82999999996</v>
      </c>
      <c r="E13" s="78">
        <v>709579.92</v>
      </c>
      <c r="F13" s="118">
        <v>672433.2</v>
      </c>
      <c r="G13" s="118">
        <v>673458.18</v>
      </c>
      <c r="H13" s="188">
        <f t="shared" si="0"/>
        <v>122.66556307554394</v>
      </c>
      <c r="I13" s="188">
        <f t="shared" si="1"/>
        <v>100.15242852375523</v>
      </c>
    </row>
    <row r="14" spans="1:9" x14ac:dyDescent="0.25">
      <c r="A14" s="81" t="s">
        <v>149</v>
      </c>
      <c r="B14" s="116" t="s">
        <v>127</v>
      </c>
      <c r="C14" s="79">
        <v>5134.95</v>
      </c>
      <c r="D14" s="79">
        <v>3000</v>
      </c>
      <c r="E14" s="118">
        <v>3000</v>
      </c>
      <c r="F14" s="118">
        <v>4087.97</v>
      </c>
      <c r="G14" s="118">
        <v>4506.08</v>
      </c>
      <c r="H14" s="188">
        <f t="shared" si="0"/>
        <v>87.753142679091326</v>
      </c>
      <c r="I14" s="188">
        <f t="shared" si="1"/>
        <v>110.2278147833766</v>
      </c>
    </row>
    <row r="15" spans="1:9" s="47" customFormat="1" ht="15.75" x14ac:dyDescent="0.25">
      <c r="A15" s="81" t="s">
        <v>148</v>
      </c>
      <c r="B15" s="116" t="s">
        <v>134</v>
      </c>
      <c r="C15" s="78">
        <v>12953.15</v>
      </c>
      <c r="D15" s="78">
        <v>12002.18</v>
      </c>
      <c r="E15" s="118">
        <v>12002.18</v>
      </c>
      <c r="F15" s="118">
        <v>9176.73</v>
      </c>
      <c r="G15" s="118">
        <v>10632.06</v>
      </c>
      <c r="H15" s="188">
        <f t="shared" si="0"/>
        <v>82.080883800465514</v>
      </c>
      <c r="I15" s="188">
        <f t="shared" si="1"/>
        <v>115.85891706522912</v>
      </c>
    </row>
    <row r="16" spans="1:9" x14ac:dyDescent="0.25">
      <c r="A16" s="81" t="s">
        <v>151</v>
      </c>
      <c r="B16" s="116" t="s">
        <v>152</v>
      </c>
      <c r="C16" s="78">
        <v>0</v>
      </c>
      <c r="D16" s="78">
        <v>0</v>
      </c>
      <c r="E16" s="118">
        <v>3200</v>
      </c>
      <c r="F16" s="118">
        <v>3435.55</v>
      </c>
      <c r="G16" s="118">
        <v>3490.55</v>
      </c>
      <c r="H16" s="188"/>
      <c r="I16" s="188">
        <f t="shared" si="1"/>
        <v>101.60090815153325</v>
      </c>
    </row>
    <row r="17" spans="1:14" x14ac:dyDescent="0.25">
      <c r="A17" s="81" t="s">
        <v>153</v>
      </c>
      <c r="B17" s="117" t="s">
        <v>120</v>
      </c>
      <c r="C17" s="79">
        <v>1052.55</v>
      </c>
      <c r="D17" s="79">
        <v>1000</v>
      </c>
      <c r="E17" s="118">
        <v>1135.78</v>
      </c>
      <c r="F17" s="118">
        <v>1112.1300000000001</v>
      </c>
      <c r="G17" s="118">
        <v>1112.1300000000001</v>
      </c>
      <c r="H17" s="188">
        <f t="shared" si="0"/>
        <v>105.66053869174863</v>
      </c>
      <c r="I17" s="188">
        <f t="shared" si="1"/>
        <v>100</v>
      </c>
      <c r="L17" s="188"/>
    </row>
    <row r="18" spans="1:14" x14ac:dyDescent="0.25">
      <c r="A18" s="81" t="s">
        <v>196</v>
      </c>
      <c r="B18" s="117" t="s">
        <v>197</v>
      </c>
      <c r="C18" s="79">
        <v>7123.89</v>
      </c>
      <c r="D18" s="79">
        <v>6800.09</v>
      </c>
      <c r="E18" s="118">
        <v>6800.5</v>
      </c>
      <c r="F18" s="118">
        <v>5640.69</v>
      </c>
      <c r="G18" s="118">
        <v>8694.32</v>
      </c>
      <c r="H18" s="188">
        <f t="shared" si="0"/>
        <v>122.04455711696838</v>
      </c>
      <c r="I18" s="188">
        <f t="shared" si="1"/>
        <v>154.1357528954791</v>
      </c>
    </row>
    <row r="19" spans="1:14" ht="18" thickBot="1" x14ac:dyDescent="0.35">
      <c r="A19" s="82"/>
      <c r="B19" s="121"/>
      <c r="C19" s="121"/>
      <c r="D19" s="122"/>
      <c r="E19" s="123"/>
      <c r="F19" s="124"/>
      <c r="G19" s="126"/>
      <c r="H19" s="189"/>
      <c r="I19" s="190"/>
    </row>
    <row r="20" spans="1:14" ht="17.25" x14ac:dyDescent="0.3">
      <c r="E20" s="109"/>
      <c r="F20" s="110"/>
      <c r="G20" s="40"/>
      <c r="H20" s="180"/>
      <c r="I20" s="180"/>
    </row>
    <row r="21" spans="1:14" ht="15.75" customHeight="1" x14ac:dyDescent="0.3">
      <c r="A21" s="416" t="s">
        <v>201</v>
      </c>
      <c r="B21" s="416"/>
      <c r="C21" s="416"/>
      <c r="D21" s="416"/>
      <c r="E21" s="109"/>
      <c r="F21" s="110"/>
      <c r="G21" s="40"/>
      <c r="H21" s="180"/>
      <c r="I21" s="180"/>
    </row>
    <row r="22" spans="1:14" ht="18.75" thickBot="1" x14ac:dyDescent="0.35">
      <c r="A22" s="4"/>
      <c r="B22" s="4"/>
      <c r="C22" s="4"/>
      <c r="D22" s="5"/>
      <c r="E22" s="109"/>
      <c r="F22" s="110"/>
      <c r="G22" s="40"/>
      <c r="H22" s="180"/>
      <c r="I22" s="180"/>
    </row>
    <row r="23" spans="1:14" ht="77.25" thickBot="1" x14ac:dyDescent="0.3">
      <c r="A23" s="119" t="s">
        <v>7</v>
      </c>
      <c r="B23" s="80" t="s">
        <v>12</v>
      </c>
      <c r="C23" s="129" t="s">
        <v>223</v>
      </c>
      <c r="D23" s="185" t="s">
        <v>189</v>
      </c>
      <c r="E23" s="125" t="s">
        <v>204</v>
      </c>
      <c r="F23" s="406" t="s">
        <v>224</v>
      </c>
      <c r="G23" s="407" t="s">
        <v>218</v>
      </c>
      <c r="H23" s="408" t="s">
        <v>226</v>
      </c>
      <c r="I23" s="409" t="s">
        <v>225</v>
      </c>
    </row>
    <row r="24" spans="1:14" x14ac:dyDescent="0.25">
      <c r="A24" s="74"/>
      <c r="B24" s="8"/>
      <c r="C24" s="8"/>
      <c r="D24" s="8" t="s">
        <v>154</v>
      </c>
      <c r="E24" s="113" t="s">
        <v>154</v>
      </c>
      <c r="F24" s="113" t="s">
        <v>154</v>
      </c>
      <c r="G24" s="113" t="s">
        <v>154</v>
      </c>
      <c r="H24" s="8" t="s">
        <v>215</v>
      </c>
      <c r="I24" s="186" t="s">
        <v>215</v>
      </c>
    </row>
    <row r="25" spans="1:14" s="50" customFormat="1" ht="15.75" customHeight="1" x14ac:dyDescent="0.3">
      <c r="A25" s="120"/>
      <c r="B25" s="115" t="s">
        <v>1</v>
      </c>
      <c r="C25" s="112">
        <f>C26+C27+C28+C29+C30+C31+C32</f>
        <v>615635.07000000007</v>
      </c>
      <c r="D25" s="112">
        <f>D26+D27+D28+D29+D30+D31+D32</f>
        <v>632928.01</v>
      </c>
      <c r="E25" s="112">
        <f>E26+E27+E28+E29+E30+E31+E32</f>
        <v>770825.92000000016</v>
      </c>
      <c r="F25" s="112">
        <f>F26+F27+F28+F29+F30+F31+F32</f>
        <v>746175.32</v>
      </c>
      <c r="G25" s="112">
        <f>G26+G27+G28+G29+G30+G31+G32</f>
        <v>747708.98999999987</v>
      </c>
      <c r="H25" s="65">
        <f>G25/C25*100</f>
        <v>121.45328075608165</v>
      </c>
      <c r="I25" s="187">
        <f t="shared" si="1"/>
        <v>100.20553748682011</v>
      </c>
    </row>
    <row r="26" spans="1:14" ht="15.75" customHeight="1" x14ac:dyDescent="0.25">
      <c r="A26" s="81" t="s">
        <v>164</v>
      </c>
      <c r="B26" s="117" t="s">
        <v>119</v>
      </c>
      <c r="C26" s="78">
        <v>36349.46</v>
      </c>
      <c r="D26" s="78">
        <v>28967.91</v>
      </c>
      <c r="E26" s="118">
        <v>35107.54</v>
      </c>
      <c r="F26" s="118">
        <v>54326.5</v>
      </c>
      <c r="G26" s="118">
        <v>51742.22</v>
      </c>
      <c r="H26" s="188">
        <f t="shared" ref="H26:H32" si="2">G26/C26*100</f>
        <v>142.34659882155057</v>
      </c>
      <c r="I26" s="188">
        <f t="shared" si="1"/>
        <v>95.243058176028271</v>
      </c>
    </row>
    <row r="27" spans="1:14" s="44" customFormat="1" ht="15.75" customHeight="1" x14ac:dyDescent="0.2">
      <c r="A27" s="81" t="s">
        <v>144</v>
      </c>
      <c r="B27" s="116" t="s">
        <v>145</v>
      </c>
      <c r="C27" s="78">
        <v>553244.99</v>
      </c>
      <c r="D27" s="78">
        <v>581157.82999999996</v>
      </c>
      <c r="E27" s="78">
        <v>709579.92</v>
      </c>
      <c r="F27" s="118">
        <v>670108.5</v>
      </c>
      <c r="G27" s="118">
        <v>670585.76</v>
      </c>
      <c r="H27" s="188">
        <f t="shared" si="2"/>
        <v>121.20954949813463</v>
      </c>
      <c r="I27" s="188">
        <f t="shared" si="1"/>
        <v>100.07122130222194</v>
      </c>
    </row>
    <row r="28" spans="1:14" s="43" customFormat="1" ht="12.75" x14ac:dyDescent="0.2">
      <c r="A28" s="81" t="s">
        <v>149</v>
      </c>
      <c r="B28" s="116" t="s">
        <v>127</v>
      </c>
      <c r="C28" s="79">
        <v>4911.03</v>
      </c>
      <c r="D28" s="79">
        <v>3000</v>
      </c>
      <c r="E28" s="118">
        <v>3000</v>
      </c>
      <c r="F28" s="118">
        <v>2450</v>
      </c>
      <c r="G28" s="118">
        <v>2314.8200000000002</v>
      </c>
      <c r="H28" s="188">
        <f t="shared" si="2"/>
        <v>47.135122367405621</v>
      </c>
      <c r="I28" s="188">
        <f t="shared" si="1"/>
        <v>94.482448979591851</v>
      </c>
      <c r="N28" s="179"/>
    </row>
    <row r="29" spans="1:14" s="43" customFormat="1" x14ac:dyDescent="0.25">
      <c r="A29" s="81" t="s">
        <v>148</v>
      </c>
      <c r="B29" s="116" t="s">
        <v>134</v>
      </c>
      <c r="C29" s="78">
        <v>12953.15</v>
      </c>
      <c r="D29" s="78">
        <v>12002.18</v>
      </c>
      <c r="E29" s="118">
        <v>12002.18</v>
      </c>
      <c r="F29" s="118">
        <v>9101.9500000000007</v>
      </c>
      <c r="G29" s="118">
        <v>9769.19</v>
      </c>
      <c r="H29" s="188">
        <f t="shared" si="2"/>
        <v>75.419415354566269</v>
      </c>
      <c r="I29" s="188">
        <f t="shared" si="1"/>
        <v>107.33073682013195</v>
      </c>
      <c r="N29"/>
    </row>
    <row r="30" spans="1:14" s="43" customFormat="1" ht="15.75" x14ac:dyDescent="0.2">
      <c r="A30" s="81" t="s">
        <v>151</v>
      </c>
      <c r="B30" s="116" t="s">
        <v>152</v>
      </c>
      <c r="C30" s="78">
        <v>0</v>
      </c>
      <c r="D30" s="78">
        <v>0</v>
      </c>
      <c r="E30" s="118">
        <v>3200</v>
      </c>
      <c r="F30" s="118">
        <v>3435.55</v>
      </c>
      <c r="G30" s="118">
        <v>3490.55</v>
      </c>
      <c r="H30" s="188"/>
      <c r="I30" s="188">
        <f t="shared" si="1"/>
        <v>101.60090815153325</v>
      </c>
      <c r="N30" s="156"/>
    </row>
    <row r="31" spans="1:14" s="46" customFormat="1" x14ac:dyDescent="0.25">
      <c r="A31" s="81" t="s">
        <v>153</v>
      </c>
      <c r="B31" s="117" t="s">
        <v>120</v>
      </c>
      <c r="C31" s="79">
        <v>1052.55</v>
      </c>
      <c r="D31" s="79">
        <v>1000</v>
      </c>
      <c r="E31" s="118">
        <v>1135.78</v>
      </c>
      <c r="F31" s="118">
        <v>1112.1300000000001</v>
      </c>
      <c r="G31" s="118">
        <v>1112.1300000000001</v>
      </c>
      <c r="H31" s="188">
        <f t="shared" si="2"/>
        <v>105.66053869174863</v>
      </c>
      <c r="I31" s="188">
        <f t="shared" si="1"/>
        <v>100</v>
      </c>
      <c r="N31" s="5"/>
    </row>
    <row r="32" spans="1:14" s="45" customFormat="1" ht="12.75" x14ac:dyDescent="0.2">
      <c r="A32" s="81" t="s">
        <v>196</v>
      </c>
      <c r="B32" s="117" t="s">
        <v>197</v>
      </c>
      <c r="C32" s="79">
        <v>7123.89</v>
      </c>
      <c r="D32" s="79">
        <v>6800.09</v>
      </c>
      <c r="E32" s="118">
        <v>6800.5</v>
      </c>
      <c r="F32" s="118">
        <v>5640.69</v>
      </c>
      <c r="G32" s="118">
        <v>8694.32</v>
      </c>
      <c r="H32" s="188">
        <f t="shared" si="2"/>
        <v>122.04455711696838</v>
      </c>
      <c r="I32" s="188">
        <f t="shared" si="1"/>
        <v>154.1357528954791</v>
      </c>
    </row>
    <row r="33" spans="1:9" s="45" customFormat="1" ht="18" thickBot="1" x14ac:dyDescent="0.35">
      <c r="A33" s="82"/>
      <c r="B33" s="121"/>
      <c r="C33" s="122"/>
      <c r="D33" s="122"/>
      <c r="E33" s="126"/>
      <c r="F33" s="124"/>
      <c r="G33" s="191"/>
      <c r="H33" s="192"/>
      <c r="I33" s="193"/>
    </row>
    <row r="34" spans="1:9" s="45" customFormat="1" x14ac:dyDescent="0.25">
      <c r="D34" s="40"/>
      <c r="E34"/>
    </row>
    <row r="35" spans="1:9" s="45" customFormat="1" x14ac:dyDescent="0.2">
      <c r="A35" s="30"/>
      <c r="B35" s="85"/>
      <c r="C35" s="85"/>
      <c r="D35" s="40"/>
      <c r="E35" s="86"/>
    </row>
    <row r="36" spans="1:9" s="45" customFormat="1" x14ac:dyDescent="0.25">
      <c r="A36" s="30"/>
      <c r="B36" s="85"/>
      <c r="C36" s="85"/>
      <c r="D36" s="40"/>
      <c r="E36"/>
    </row>
    <row r="37" spans="1:9" s="34" customFormat="1" x14ac:dyDescent="0.25">
      <c r="A37" s="35"/>
      <c r="B37" s="87"/>
      <c r="C37" s="87"/>
      <c r="D37" s="42"/>
      <c r="E37" s="42"/>
    </row>
    <row r="38" spans="1:9" s="43" customFormat="1" x14ac:dyDescent="0.25">
      <c r="A38" s="30"/>
      <c r="B38" s="85"/>
      <c r="C38" s="85"/>
      <c r="D38" s="40"/>
      <c r="E38"/>
    </row>
    <row r="39" spans="1:9" s="39" customFormat="1" x14ac:dyDescent="0.25">
      <c r="A39" s="83"/>
      <c r="B39" s="88"/>
      <c r="C39" s="88"/>
      <c r="D39" s="89"/>
      <c r="E39" s="89"/>
    </row>
    <row r="40" spans="1:9" x14ac:dyDescent="0.25">
      <c r="A40" s="30"/>
      <c r="B40" s="85"/>
      <c r="C40" s="85"/>
      <c r="D40" s="40"/>
    </row>
    <row r="41" spans="1:9" x14ac:dyDescent="0.25">
      <c r="A41" s="30"/>
      <c r="B41" s="85"/>
      <c r="C41" s="85"/>
      <c r="D41" s="40"/>
    </row>
    <row r="42" spans="1:9" x14ac:dyDescent="0.25">
      <c r="A42" s="35"/>
      <c r="B42" s="87"/>
      <c r="C42" s="87"/>
      <c r="D42" s="42"/>
      <c r="E42" s="42"/>
    </row>
    <row r="43" spans="1:9" x14ac:dyDescent="0.25">
      <c r="A43" s="30"/>
      <c r="B43" s="85"/>
      <c r="C43" s="85"/>
      <c r="D43" s="40"/>
    </row>
    <row r="44" spans="1:9" s="48" customFormat="1" ht="15.75" x14ac:dyDescent="0.25">
      <c r="A44" s="84"/>
      <c r="B44" s="90"/>
      <c r="C44" s="90"/>
      <c r="D44" s="91"/>
      <c r="E44" s="91"/>
    </row>
    <row r="45" spans="1:9" s="34" customFormat="1" x14ac:dyDescent="0.25">
      <c r="A45" s="31"/>
      <c r="B45" s="92"/>
      <c r="C45" s="92"/>
      <c r="D45" s="42"/>
      <c r="E45" s="42"/>
    </row>
    <row r="46" spans="1:9" x14ac:dyDescent="0.25">
      <c r="A46" s="30"/>
      <c r="B46" s="85"/>
      <c r="C46" s="85"/>
      <c r="D46" s="93"/>
      <c r="E46" s="27"/>
    </row>
    <row r="47" spans="1:9" x14ac:dyDescent="0.25">
      <c r="A47" s="30"/>
      <c r="B47" s="85"/>
      <c r="C47" s="85"/>
      <c r="D47" s="45"/>
      <c r="E47" s="27"/>
    </row>
    <row r="48" spans="1:9" x14ac:dyDescent="0.25">
      <c r="A48" s="30"/>
      <c r="B48" s="85"/>
      <c r="C48" s="85"/>
      <c r="D48" s="45"/>
    </row>
    <row r="49" spans="1:4" x14ac:dyDescent="0.25">
      <c r="A49" s="49"/>
      <c r="B49" s="43"/>
      <c r="C49" s="43"/>
      <c r="D49" s="45"/>
    </row>
    <row r="50" spans="1:4" x14ac:dyDescent="0.25">
      <c r="A50" s="49"/>
      <c r="B50" s="43"/>
      <c r="C50" s="43"/>
      <c r="D50" s="45"/>
    </row>
  </sheetData>
  <mergeCells count="5">
    <mergeCell ref="A3:D3"/>
    <mergeCell ref="A5:D5"/>
    <mergeCell ref="A7:D7"/>
    <mergeCell ref="A21:D21"/>
    <mergeCell ref="A1:I1"/>
  </mergeCells>
  <phoneticPr fontId="21" type="noConversion"/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513"/>
  <sheetViews>
    <sheetView tabSelected="1" zoomScaleNormal="100" workbookViewId="0">
      <selection activeCell="J2" sqref="J2"/>
    </sheetView>
  </sheetViews>
  <sheetFormatPr defaultRowHeight="15" x14ac:dyDescent="0.25"/>
  <cols>
    <col min="1" max="1" width="7.42578125" bestFit="1" customWidth="1"/>
    <col min="2" max="2" width="6" customWidth="1"/>
    <col min="3" max="3" width="12.5703125" customWidth="1"/>
    <col min="4" max="4" width="65.7109375" customWidth="1"/>
    <col min="5" max="5" width="24.5703125" customWidth="1"/>
    <col min="6" max="6" width="25.28515625" customWidth="1"/>
    <col min="7" max="7" width="20.140625" bestFit="1" customWidth="1"/>
    <col min="8" max="8" width="0.140625" style="53" customWidth="1"/>
    <col min="9" max="9" width="23" customWidth="1"/>
    <col min="10" max="10" width="18.5703125" customWidth="1"/>
    <col min="11" max="11" width="16.28515625" bestFit="1" customWidth="1"/>
    <col min="12" max="12" width="15.28515625" bestFit="1" customWidth="1"/>
  </cols>
  <sheetData>
    <row r="1" spans="1:16" ht="45" customHeight="1" x14ac:dyDescent="0.25">
      <c r="A1" s="416" t="s">
        <v>222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</row>
    <row r="2" spans="1:16" ht="18" x14ac:dyDescent="0.25">
      <c r="A2" s="4"/>
      <c r="B2" s="4"/>
      <c r="C2" s="4"/>
      <c r="D2" s="4"/>
      <c r="E2" s="4"/>
      <c r="F2" s="5"/>
      <c r="G2" s="5"/>
    </row>
    <row r="3" spans="1:16" ht="18" customHeight="1" x14ac:dyDescent="0.25">
      <c r="A3" s="416" t="s">
        <v>16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</row>
    <row r="4" spans="1:16" ht="18.75" thickBot="1" x14ac:dyDescent="0.3">
      <c r="A4" s="4"/>
      <c r="B4" s="4"/>
      <c r="C4" s="4"/>
      <c r="D4" s="4"/>
      <c r="E4" s="4"/>
      <c r="F4" s="5"/>
      <c r="G4" s="5"/>
      <c r="K4" s="27"/>
    </row>
    <row r="5" spans="1:16" ht="49.5" customHeight="1" thickBot="1" x14ac:dyDescent="0.3">
      <c r="A5" s="499" t="s">
        <v>18</v>
      </c>
      <c r="B5" s="500"/>
      <c r="C5" s="500"/>
      <c r="D5" s="404" t="s">
        <v>19</v>
      </c>
      <c r="E5" s="404" t="s">
        <v>219</v>
      </c>
      <c r="F5" s="405" t="s">
        <v>192</v>
      </c>
      <c r="G5" s="404" t="s">
        <v>202</v>
      </c>
      <c r="H5" s="404" t="s">
        <v>202</v>
      </c>
      <c r="I5" s="406" t="s">
        <v>224</v>
      </c>
      <c r="J5" s="407" t="s">
        <v>218</v>
      </c>
      <c r="K5" s="408" t="s">
        <v>226</v>
      </c>
      <c r="L5" s="409" t="s">
        <v>225</v>
      </c>
      <c r="M5" s="26"/>
    </row>
    <row r="6" spans="1:16" s="55" customFormat="1" ht="36" customHeight="1" thickBot="1" x14ac:dyDescent="0.35">
      <c r="A6" s="491" t="s">
        <v>165</v>
      </c>
      <c r="B6" s="492"/>
      <c r="C6" s="492"/>
      <c r="D6" s="413"/>
      <c r="E6" s="414">
        <f>E7+E274</f>
        <v>616165.96</v>
      </c>
      <c r="F6" s="414">
        <f>F7+F274</f>
        <v>632928.01000000013</v>
      </c>
      <c r="G6" s="414">
        <f>G7+G274</f>
        <v>770825.92</v>
      </c>
      <c r="H6" s="414">
        <f>H7+H269</f>
        <v>31319.72</v>
      </c>
      <c r="I6" s="414">
        <f>I7+I274</f>
        <v>746175.32000000007</v>
      </c>
      <c r="J6" s="414">
        <f>J7+J274</f>
        <v>747708.99000000011</v>
      </c>
      <c r="K6" s="414">
        <f>J6/E6*100</f>
        <v>121.34863633167923</v>
      </c>
      <c r="L6" s="415">
        <f>J6/I6*100</f>
        <v>100.20553748682013</v>
      </c>
      <c r="M6" s="54"/>
    </row>
    <row r="7" spans="1:16" s="55" customFormat="1" ht="18.75" x14ac:dyDescent="0.3">
      <c r="A7" s="507"/>
      <c r="B7" s="508"/>
      <c r="C7" s="508"/>
      <c r="D7" s="410" t="s">
        <v>183</v>
      </c>
      <c r="E7" s="411">
        <f t="shared" ref="E7:H7" si="0">E8+E61+E229+E235+E247+E268</f>
        <v>44525.9</v>
      </c>
      <c r="F7" s="411">
        <f t="shared" si="0"/>
        <v>36768</v>
      </c>
      <c r="G7" s="411">
        <f t="shared" si="0"/>
        <v>43043.82</v>
      </c>
      <c r="H7" s="411">
        <f t="shared" si="0"/>
        <v>31319.72</v>
      </c>
      <c r="I7" s="411">
        <f>I8+I61+I229+I235+I247+I268</f>
        <v>61079.32</v>
      </c>
      <c r="J7" s="411">
        <f>J8+J61+J229+J235+J247+J268</f>
        <v>61548.669999999991</v>
      </c>
      <c r="K7" s="412">
        <f>J7/E7*100</f>
        <v>138.23116433356765</v>
      </c>
      <c r="L7" s="412">
        <f>J7/I7*100</f>
        <v>100.76842702243573</v>
      </c>
      <c r="M7" s="54"/>
    </row>
    <row r="8" spans="1:16" s="20" customFormat="1" ht="25.5" x14ac:dyDescent="0.25">
      <c r="A8" s="509" t="s">
        <v>25</v>
      </c>
      <c r="B8" s="510"/>
      <c r="C8" s="510"/>
      <c r="D8" s="197" t="s">
        <v>54</v>
      </c>
      <c r="E8" s="198">
        <f>E9+E54</f>
        <v>30069.96</v>
      </c>
      <c r="F8" s="198">
        <f>F9+F54</f>
        <v>27237</v>
      </c>
      <c r="G8" s="198">
        <f t="shared" ref="G8:J8" si="1">G9+G54</f>
        <v>27771</v>
      </c>
      <c r="H8" s="198">
        <f t="shared" si="1"/>
        <v>27771</v>
      </c>
      <c r="I8" s="198">
        <f t="shared" si="1"/>
        <v>34608.03</v>
      </c>
      <c r="J8" s="198">
        <f t="shared" si="1"/>
        <v>34577.379999999997</v>
      </c>
      <c r="K8" s="199">
        <f t="shared" ref="K8:K71" si="2">J8/E8*100</f>
        <v>114.98977717296597</v>
      </c>
      <c r="L8" s="199">
        <f>J8/I8*100</f>
        <v>99.911436738814658</v>
      </c>
      <c r="M8" s="26"/>
      <c r="N8" s="26"/>
      <c r="O8" s="26"/>
      <c r="P8" s="26"/>
    </row>
    <row r="9" spans="1:16" s="19" customFormat="1" x14ac:dyDescent="0.25">
      <c r="A9" s="493" t="s">
        <v>26</v>
      </c>
      <c r="B9" s="494"/>
      <c r="C9" s="494"/>
      <c r="D9" s="200" t="s">
        <v>11</v>
      </c>
      <c r="E9" s="201">
        <f>E11+E45</f>
        <v>21386.739999999998</v>
      </c>
      <c r="F9" s="201">
        <f>F11+F45</f>
        <v>27237</v>
      </c>
      <c r="G9" s="201">
        <f t="shared" ref="G9:J9" si="3">G11+G45</f>
        <v>27771</v>
      </c>
      <c r="H9" s="201">
        <f t="shared" si="3"/>
        <v>27771</v>
      </c>
      <c r="I9" s="201">
        <f t="shared" si="3"/>
        <v>27771</v>
      </c>
      <c r="J9" s="201">
        <f t="shared" si="3"/>
        <v>27740.35</v>
      </c>
      <c r="K9" s="202">
        <f t="shared" si="2"/>
        <v>129.70817431735739</v>
      </c>
      <c r="L9" s="202">
        <f>J9/I9*100</f>
        <v>99.889633070469188</v>
      </c>
      <c r="M9" s="26"/>
      <c r="N9" s="26"/>
      <c r="O9" s="26"/>
      <c r="P9" s="26"/>
    </row>
    <row r="10" spans="1:16" ht="18" x14ac:dyDescent="0.25">
      <c r="A10" s="456" t="s">
        <v>161</v>
      </c>
      <c r="B10" s="457"/>
      <c r="C10" s="457"/>
      <c r="D10" s="203" t="s">
        <v>9</v>
      </c>
      <c r="E10" s="203"/>
      <c r="F10" s="204"/>
      <c r="G10" s="204"/>
      <c r="H10" s="205"/>
      <c r="I10" s="206"/>
      <c r="J10" s="206"/>
      <c r="K10" s="207"/>
      <c r="L10" s="207"/>
      <c r="M10" s="26"/>
      <c r="N10" s="26"/>
      <c r="O10" s="26"/>
      <c r="P10" s="26"/>
    </row>
    <row r="11" spans="1:16" s="16" customFormat="1" x14ac:dyDescent="0.25">
      <c r="A11" s="495">
        <v>3</v>
      </c>
      <c r="B11" s="496"/>
      <c r="C11" s="496"/>
      <c r="D11" s="208" t="s">
        <v>13</v>
      </c>
      <c r="E11" s="209">
        <f t="shared" ref="E11:J11" si="4">E12+E42</f>
        <v>17536.769999999997</v>
      </c>
      <c r="F11" s="209">
        <f t="shared" si="4"/>
        <v>23270</v>
      </c>
      <c r="G11" s="209">
        <f t="shared" si="4"/>
        <v>23688</v>
      </c>
      <c r="H11" s="209">
        <f t="shared" si="4"/>
        <v>23688</v>
      </c>
      <c r="I11" s="209">
        <f t="shared" si="4"/>
        <v>23688</v>
      </c>
      <c r="J11" s="209">
        <f t="shared" si="4"/>
        <v>23657.35</v>
      </c>
      <c r="K11" s="210">
        <f t="shared" si="2"/>
        <v>134.90141000879868</v>
      </c>
      <c r="L11" s="210">
        <f>J11/I11*100</f>
        <v>99.870609591354267</v>
      </c>
      <c r="M11" s="26"/>
      <c r="N11" s="26"/>
      <c r="O11" s="26"/>
      <c r="P11" s="26"/>
    </row>
    <row r="12" spans="1:16" s="17" customFormat="1" x14ac:dyDescent="0.25">
      <c r="A12" s="501">
        <v>32</v>
      </c>
      <c r="B12" s="502"/>
      <c r="C12" s="502"/>
      <c r="D12" s="211" t="s">
        <v>20</v>
      </c>
      <c r="E12" s="212">
        <f t="shared" ref="E12:J12" si="5">E13+E17+E22+E31</f>
        <v>16784.169999999998</v>
      </c>
      <c r="F12" s="212">
        <f t="shared" si="5"/>
        <v>22470</v>
      </c>
      <c r="G12" s="212">
        <f t="shared" si="5"/>
        <v>22888</v>
      </c>
      <c r="H12" s="212">
        <f t="shared" si="5"/>
        <v>22888</v>
      </c>
      <c r="I12" s="212">
        <f t="shared" si="5"/>
        <v>22888</v>
      </c>
      <c r="J12" s="212">
        <f t="shared" si="5"/>
        <v>22888</v>
      </c>
      <c r="K12" s="213">
        <f t="shared" si="2"/>
        <v>136.36658827931319</v>
      </c>
      <c r="L12" s="213">
        <f>J12/I12*100</f>
        <v>100</v>
      </c>
      <c r="M12" s="26"/>
      <c r="N12" s="26"/>
      <c r="O12" s="26"/>
      <c r="P12" s="26"/>
    </row>
    <row r="13" spans="1:16" s="24" customFormat="1" x14ac:dyDescent="0.25">
      <c r="A13" s="214">
        <v>321</v>
      </c>
      <c r="B13" s="215"/>
      <c r="C13" s="215"/>
      <c r="D13" s="216" t="s">
        <v>27</v>
      </c>
      <c r="E13" s="217">
        <f t="shared" ref="E13:J13" si="6">E14+E15+E16</f>
        <v>1036.33</v>
      </c>
      <c r="F13" s="217">
        <f t="shared" si="6"/>
        <v>1000</v>
      </c>
      <c r="G13" s="217">
        <f t="shared" si="6"/>
        <v>1075</v>
      </c>
      <c r="H13" s="217">
        <f t="shared" si="6"/>
        <v>1075</v>
      </c>
      <c r="I13" s="217">
        <f t="shared" si="6"/>
        <v>1075</v>
      </c>
      <c r="J13" s="217">
        <f t="shared" si="6"/>
        <v>1449.7</v>
      </c>
      <c r="K13" s="218">
        <f t="shared" si="2"/>
        <v>139.8878735537908</v>
      </c>
      <c r="L13" s="218">
        <f>J13/I13*100</f>
        <v>134.85581395348839</v>
      </c>
      <c r="M13" s="41"/>
      <c r="N13" s="41"/>
      <c r="O13" s="41"/>
      <c r="P13" s="41"/>
    </row>
    <row r="14" spans="1:16" x14ac:dyDescent="0.25">
      <c r="A14" s="505">
        <v>3211</v>
      </c>
      <c r="B14" s="506"/>
      <c r="C14" s="506"/>
      <c r="D14" s="219" t="s">
        <v>28</v>
      </c>
      <c r="E14" s="219">
        <v>981.33</v>
      </c>
      <c r="F14" s="220">
        <v>800</v>
      </c>
      <c r="G14" s="220">
        <v>850</v>
      </c>
      <c r="H14" s="220">
        <v>850</v>
      </c>
      <c r="I14" s="220">
        <v>850</v>
      </c>
      <c r="J14" s="220">
        <v>1169.7</v>
      </c>
      <c r="K14" s="221">
        <f t="shared" si="2"/>
        <v>119.19537770169055</v>
      </c>
      <c r="L14" s="221">
        <f>J14/I14*100</f>
        <v>137.61176470588236</v>
      </c>
      <c r="M14" s="26"/>
      <c r="N14" s="26"/>
      <c r="O14" s="26"/>
      <c r="P14" s="26"/>
    </row>
    <row r="15" spans="1:16" x14ac:dyDescent="0.25">
      <c r="A15" s="222">
        <v>3213</v>
      </c>
      <c r="B15" s="223"/>
      <c r="C15" s="223"/>
      <c r="D15" s="219" t="s">
        <v>29</v>
      </c>
      <c r="E15" s="219">
        <v>55</v>
      </c>
      <c r="F15" s="220">
        <v>200</v>
      </c>
      <c r="G15" s="220">
        <v>225</v>
      </c>
      <c r="H15" s="220">
        <v>225</v>
      </c>
      <c r="I15" s="220">
        <v>225</v>
      </c>
      <c r="J15" s="220">
        <v>280</v>
      </c>
      <c r="K15" s="221">
        <f t="shared" si="2"/>
        <v>509.09090909090907</v>
      </c>
      <c r="L15" s="221">
        <f t="shared" ref="L15:L61" si="7">J15/I15*100</f>
        <v>124.44444444444444</v>
      </c>
      <c r="M15" s="26"/>
      <c r="N15" s="26"/>
      <c r="O15" s="26"/>
      <c r="P15" s="26"/>
    </row>
    <row r="16" spans="1:16" ht="14.25" customHeight="1" x14ac:dyDescent="0.25">
      <c r="A16" s="222">
        <v>3214</v>
      </c>
      <c r="B16" s="223"/>
      <c r="C16" s="223"/>
      <c r="D16" s="219" t="s">
        <v>30</v>
      </c>
      <c r="E16" s="219">
        <v>0</v>
      </c>
      <c r="F16" s="220">
        <v>0</v>
      </c>
      <c r="G16" s="220">
        <v>0</v>
      </c>
      <c r="H16" s="220">
        <v>0</v>
      </c>
      <c r="I16" s="220">
        <v>0</v>
      </c>
      <c r="J16" s="220">
        <v>0</v>
      </c>
      <c r="K16" s="221"/>
      <c r="L16" s="221"/>
      <c r="M16" s="26"/>
      <c r="N16" s="26"/>
      <c r="O16" s="26"/>
      <c r="P16" s="26"/>
    </row>
    <row r="17" spans="1:25" s="23" customFormat="1" x14ac:dyDescent="0.25">
      <c r="A17" s="214"/>
      <c r="B17" s="224">
        <v>322</v>
      </c>
      <c r="C17" s="224"/>
      <c r="D17" s="225" t="s">
        <v>31</v>
      </c>
      <c r="E17" s="217">
        <f t="shared" ref="E17:J17" si="8">E18+E19+E20+E21</f>
        <v>4936.3999999999996</v>
      </c>
      <c r="F17" s="217">
        <f t="shared" si="8"/>
        <v>10686.51</v>
      </c>
      <c r="G17" s="217">
        <f t="shared" si="8"/>
        <v>10786.51</v>
      </c>
      <c r="H17" s="217">
        <f t="shared" si="8"/>
        <v>10786.51</v>
      </c>
      <c r="I17" s="217">
        <f t="shared" si="8"/>
        <v>10786.51</v>
      </c>
      <c r="J17" s="217">
        <f t="shared" si="8"/>
        <v>9433.1299999999992</v>
      </c>
      <c r="K17" s="218">
        <f t="shared" si="2"/>
        <v>191.09330686330119</v>
      </c>
      <c r="L17" s="218">
        <f t="shared" si="7"/>
        <v>87.453031610780499</v>
      </c>
      <c r="M17" s="26"/>
      <c r="N17" s="26"/>
      <c r="O17" s="26"/>
      <c r="P17" s="26"/>
    </row>
    <row r="18" spans="1:25" x14ac:dyDescent="0.25">
      <c r="A18" s="444">
        <v>3221</v>
      </c>
      <c r="B18" s="445"/>
      <c r="C18" s="445"/>
      <c r="D18" s="226" t="s">
        <v>32</v>
      </c>
      <c r="E18" s="227">
        <v>2428.4</v>
      </c>
      <c r="F18" s="220">
        <v>3980</v>
      </c>
      <c r="G18" s="220">
        <v>3980</v>
      </c>
      <c r="H18" s="220">
        <v>3980</v>
      </c>
      <c r="I18" s="220">
        <v>3980</v>
      </c>
      <c r="J18" s="220">
        <v>3922.23</v>
      </c>
      <c r="K18" s="221">
        <f t="shared" si="2"/>
        <v>161.51498929336188</v>
      </c>
      <c r="L18" s="221">
        <f t="shared" si="7"/>
        <v>98.548492462311557</v>
      </c>
      <c r="M18" s="26"/>
      <c r="N18" s="26"/>
      <c r="O18" s="26"/>
      <c r="P18" s="26"/>
    </row>
    <row r="19" spans="1:25" x14ac:dyDescent="0.25">
      <c r="A19" s="444">
        <v>3223</v>
      </c>
      <c r="B19" s="445"/>
      <c r="C19" s="445"/>
      <c r="D19" s="226" t="s">
        <v>33</v>
      </c>
      <c r="E19" s="227">
        <v>2283.35</v>
      </c>
      <c r="F19" s="220">
        <v>6526.51</v>
      </c>
      <c r="G19" s="220">
        <v>6626.51</v>
      </c>
      <c r="H19" s="220">
        <v>6626.51</v>
      </c>
      <c r="I19" s="220">
        <v>6626.51</v>
      </c>
      <c r="J19" s="220">
        <v>5430.9</v>
      </c>
      <c r="K19" s="221">
        <f t="shared" si="2"/>
        <v>237.84789892044583</v>
      </c>
      <c r="L19" s="221">
        <f t="shared" si="7"/>
        <v>81.957169007516768</v>
      </c>
      <c r="M19" s="26"/>
      <c r="N19" s="26"/>
      <c r="O19" s="26"/>
      <c r="P19" s="26"/>
    </row>
    <row r="20" spans="1:25" x14ac:dyDescent="0.25">
      <c r="A20" s="444">
        <v>3225</v>
      </c>
      <c r="B20" s="445"/>
      <c r="C20" s="445"/>
      <c r="D20" s="226" t="s">
        <v>34</v>
      </c>
      <c r="E20" s="227">
        <v>0</v>
      </c>
      <c r="F20" s="220">
        <v>0</v>
      </c>
      <c r="G20" s="220">
        <v>0</v>
      </c>
      <c r="H20" s="220">
        <v>0</v>
      </c>
      <c r="I20" s="220">
        <v>0</v>
      </c>
      <c r="J20" s="220">
        <v>0</v>
      </c>
      <c r="K20" s="221"/>
      <c r="L20" s="221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5.75" customHeight="1" x14ac:dyDescent="0.25">
      <c r="A21" s="222"/>
      <c r="B21" s="228">
        <v>3227</v>
      </c>
      <c r="C21" s="228"/>
      <c r="D21" s="226" t="s">
        <v>35</v>
      </c>
      <c r="E21" s="227">
        <v>224.65</v>
      </c>
      <c r="F21" s="220">
        <v>180</v>
      </c>
      <c r="G21" s="220">
        <v>180</v>
      </c>
      <c r="H21" s="220">
        <v>180</v>
      </c>
      <c r="I21" s="220">
        <v>180</v>
      </c>
      <c r="J21" s="220">
        <v>80</v>
      </c>
      <c r="K21" s="221">
        <f t="shared" si="2"/>
        <v>35.610950367237926</v>
      </c>
      <c r="L21" s="221">
        <f t="shared" si="7"/>
        <v>44.444444444444443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s="23" customFormat="1" x14ac:dyDescent="0.25">
      <c r="A22" s="214"/>
      <c r="B22" s="224">
        <v>323</v>
      </c>
      <c r="C22" s="224"/>
      <c r="D22" s="225" t="s">
        <v>36</v>
      </c>
      <c r="E22" s="217">
        <f t="shared" ref="E22:J22" si="9">E23+E24+E25+E26+E27+E28+E29+E30</f>
        <v>8492.9699999999993</v>
      </c>
      <c r="F22" s="217">
        <f t="shared" si="9"/>
        <v>8381</v>
      </c>
      <c r="G22" s="217">
        <f t="shared" si="9"/>
        <v>8874</v>
      </c>
      <c r="H22" s="217">
        <f t="shared" si="9"/>
        <v>8874</v>
      </c>
      <c r="I22" s="217">
        <f t="shared" si="9"/>
        <v>8874</v>
      </c>
      <c r="J22" s="217">
        <f t="shared" si="9"/>
        <v>9954.9500000000007</v>
      </c>
      <c r="K22" s="218">
        <f t="shared" si="2"/>
        <v>117.21400169787486</v>
      </c>
      <c r="L22" s="218">
        <f t="shared" si="7"/>
        <v>112.18109082713545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x14ac:dyDescent="0.25">
      <c r="A23" s="222"/>
      <c r="B23" s="223"/>
      <c r="C23" s="223">
        <v>3231</v>
      </c>
      <c r="D23" s="219" t="s">
        <v>37</v>
      </c>
      <c r="E23" s="229">
        <v>1448.84</v>
      </c>
      <c r="F23" s="204">
        <v>1708</v>
      </c>
      <c r="G23" s="204">
        <v>1708</v>
      </c>
      <c r="H23" s="204">
        <v>1708</v>
      </c>
      <c r="I23" s="204">
        <v>1708</v>
      </c>
      <c r="J23" s="204">
        <v>1613.21</v>
      </c>
      <c r="K23" s="221">
        <f t="shared" si="2"/>
        <v>111.34493801938103</v>
      </c>
      <c r="L23" s="221">
        <f t="shared" si="7"/>
        <v>94.45023419203747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x14ac:dyDescent="0.25">
      <c r="A24" s="222"/>
      <c r="B24" s="230">
        <v>3233</v>
      </c>
      <c r="C24" s="223"/>
      <c r="D24" s="219" t="s">
        <v>38</v>
      </c>
      <c r="E24" s="229">
        <v>0</v>
      </c>
      <c r="F24" s="204">
        <v>0</v>
      </c>
      <c r="G24" s="204">
        <v>0</v>
      </c>
      <c r="H24" s="204">
        <v>0</v>
      </c>
      <c r="I24" s="204">
        <v>0</v>
      </c>
      <c r="J24" s="204">
        <v>0</v>
      </c>
      <c r="K24" s="221"/>
      <c r="L24" s="221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x14ac:dyDescent="0.25">
      <c r="A25" s="222"/>
      <c r="B25" s="230">
        <v>3234</v>
      </c>
      <c r="C25" s="223"/>
      <c r="D25" s="219" t="s">
        <v>39</v>
      </c>
      <c r="E25" s="229">
        <v>3446.21</v>
      </c>
      <c r="F25" s="204">
        <v>3573</v>
      </c>
      <c r="G25" s="204">
        <v>4066</v>
      </c>
      <c r="H25" s="204">
        <v>4066</v>
      </c>
      <c r="I25" s="204">
        <v>4066</v>
      </c>
      <c r="J25" s="204">
        <v>5093.71</v>
      </c>
      <c r="K25" s="221">
        <f t="shared" si="2"/>
        <v>147.80614065886871</v>
      </c>
      <c r="L25" s="221">
        <f t="shared" si="7"/>
        <v>125.27570093457945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x14ac:dyDescent="0.25">
      <c r="A26" s="222"/>
      <c r="B26" s="230">
        <v>3235</v>
      </c>
      <c r="C26" s="223"/>
      <c r="D26" s="219" t="s">
        <v>40</v>
      </c>
      <c r="E26" s="229">
        <v>0</v>
      </c>
      <c r="F26" s="204">
        <v>0</v>
      </c>
      <c r="G26" s="204">
        <v>0</v>
      </c>
      <c r="H26" s="204">
        <v>0</v>
      </c>
      <c r="I26" s="204">
        <v>0</v>
      </c>
      <c r="J26" s="204">
        <v>0</v>
      </c>
      <c r="K26" s="221"/>
      <c r="L26" s="221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x14ac:dyDescent="0.25">
      <c r="A27" s="222"/>
      <c r="B27" s="230">
        <v>3236</v>
      </c>
      <c r="C27" s="223"/>
      <c r="D27" s="219" t="s">
        <v>41</v>
      </c>
      <c r="E27" s="229">
        <v>1697.83</v>
      </c>
      <c r="F27" s="204">
        <v>1800</v>
      </c>
      <c r="G27" s="204">
        <v>1800</v>
      </c>
      <c r="H27" s="204">
        <v>1800</v>
      </c>
      <c r="I27" s="204">
        <v>1800</v>
      </c>
      <c r="J27" s="204">
        <v>1572.94</v>
      </c>
      <c r="K27" s="221">
        <f t="shared" si="2"/>
        <v>92.644139872660986</v>
      </c>
      <c r="L27" s="221">
        <f t="shared" si="7"/>
        <v>87.385555555555555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x14ac:dyDescent="0.25">
      <c r="A28" s="222"/>
      <c r="B28" s="230">
        <v>3237</v>
      </c>
      <c r="C28" s="223"/>
      <c r="D28" s="219" t="s">
        <v>42</v>
      </c>
      <c r="E28" s="229">
        <v>0</v>
      </c>
      <c r="F28" s="204">
        <v>0</v>
      </c>
      <c r="G28" s="204">
        <v>0</v>
      </c>
      <c r="H28" s="204">
        <v>0</v>
      </c>
      <c r="I28" s="204">
        <v>0</v>
      </c>
      <c r="J28" s="204">
        <v>0</v>
      </c>
      <c r="K28" s="221"/>
      <c r="L28" s="221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x14ac:dyDescent="0.25">
      <c r="A29" s="222"/>
      <c r="B29" s="230">
        <v>3238</v>
      </c>
      <c r="C29" s="223"/>
      <c r="D29" s="219" t="s">
        <v>43</v>
      </c>
      <c r="E29" s="229">
        <v>1900.09</v>
      </c>
      <c r="F29" s="204">
        <v>1300</v>
      </c>
      <c r="G29" s="204">
        <v>1300</v>
      </c>
      <c r="H29" s="204">
        <v>1300</v>
      </c>
      <c r="I29" s="204">
        <v>1300</v>
      </c>
      <c r="J29" s="204">
        <v>1675.09</v>
      </c>
      <c r="K29" s="221">
        <f t="shared" si="2"/>
        <v>88.158455652100685</v>
      </c>
      <c r="L29" s="221">
        <f t="shared" si="7"/>
        <v>128.85307692307691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spans="1:25" x14ac:dyDescent="0.25">
      <c r="A30" s="222"/>
      <c r="B30" s="230">
        <v>3239</v>
      </c>
      <c r="C30" s="223"/>
      <c r="D30" s="219" t="s">
        <v>44</v>
      </c>
      <c r="E30" s="229">
        <v>0</v>
      </c>
      <c r="F30" s="204">
        <v>0</v>
      </c>
      <c r="G30" s="204">
        <v>0</v>
      </c>
      <c r="H30" s="204">
        <v>0</v>
      </c>
      <c r="I30" s="204">
        <v>0</v>
      </c>
      <c r="J30" s="204">
        <v>0</v>
      </c>
      <c r="K30" s="221"/>
      <c r="L30" s="221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spans="1:25" s="23" customFormat="1" ht="15" customHeight="1" x14ac:dyDescent="0.25">
      <c r="A31" s="214"/>
      <c r="B31" s="224">
        <v>329</v>
      </c>
      <c r="C31" s="215"/>
      <c r="D31" s="231" t="s">
        <v>45</v>
      </c>
      <c r="E31" s="217">
        <f t="shared" ref="E31:J31" si="10">E32+E33+E34+E35+E36</f>
        <v>2318.4700000000003</v>
      </c>
      <c r="F31" s="217">
        <f t="shared" si="10"/>
        <v>2402.4899999999998</v>
      </c>
      <c r="G31" s="217">
        <f t="shared" si="10"/>
        <v>2152.4899999999998</v>
      </c>
      <c r="H31" s="217">
        <f t="shared" si="10"/>
        <v>2152.4899999999998</v>
      </c>
      <c r="I31" s="217">
        <f t="shared" si="10"/>
        <v>2152.4899999999998</v>
      </c>
      <c r="J31" s="217">
        <f t="shared" si="10"/>
        <v>2050.2199999999998</v>
      </c>
      <c r="K31" s="218">
        <f t="shared" si="2"/>
        <v>88.429869698551173</v>
      </c>
      <c r="L31" s="218">
        <f t="shared" si="7"/>
        <v>95.248758414673233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 spans="1:25" x14ac:dyDescent="0.25">
      <c r="A32" s="222"/>
      <c r="B32" s="230">
        <v>3292</v>
      </c>
      <c r="C32" s="223"/>
      <c r="D32" s="219" t="s">
        <v>46</v>
      </c>
      <c r="E32" s="229">
        <v>2030.96</v>
      </c>
      <c r="F32" s="204">
        <v>1822.49</v>
      </c>
      <c r="G32" s="204">
        <v>1822.49</v>
      </c>
      <c r="H32" s="204">
        <v>1822.49</v>
      </c>
      <c r="I32" s="204">
        <v>1822.49</v>
      </c>
      <c r="J32" s="204">
        <v>1783.57</v>
      </c>
      <c r="K32" s="221">
        <f t="shared" si="2"/>
        <v>87.819060936699884</v>
      </c>
      <c r="L32" s="221">
        <f t="shared" si="7"/>
        <v>97.864460161646974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spans="1:25" x14ac:dyDescent="0.25">
      <c r="A33" s="222"/>
      <c r="B33" s="230">
        <v>3293</v>
      </c>
      <c r="C33" s="223"/>
      <c r="D33" s="219" t="s">
        <v>47</v>
      </c>
      <c r="E33" s="229">
        <v>0</v>
      </c>
      <c r="F33" s="204">
        <v>0</v>
      </c>
      <c r="G33" s="204">
        <v>0</v>
      </c>
      <c r="H33" s="204">
        <v>0</v>
      </c>
      <c r="I33" s="204">
        <v>0</v>
      </c>
      <c r="J33" s="204">
        <v>0</v>
      </c>
      <c r="K33" s="221"/>
      <c r="L33" s="221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spans="1:25" x14ac:dyDescent="0.25">
      <c r="A34" s="222"/>
      <c r="B34" s="230">
        <v>3294</v>
      </c>
      <c r="C34" s="223"/>
      <c r="D34" s="219" t="s">
        <v>48</v>
      </c>
      <c r="E34" s="229">
        <v>287.51</v>
      </c>
      <c r="F34" s="204">
        <v>380</v>
      </c>
      <c r="G34" s="204">
        <v>180</v>
      </c>
      <c r="H34" s="204">
        <v>180</v>
      </c>
      <c r="I34" s="204">
        <v>180</v>
      </c>
      <c r="J34" s="204">
        <v>115.59</v>
      </c>
      <c r="K34" s="221">
        <f t="shared" si="2"/>
        <v>40.203818997600088</v>
      </c>
      <c r="L34" s="221">
        <f t="shared" si="7"/>
        <v>64.216666666666669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ht="16.5" customHeight="1" x14ac:dyDescent="0.25">
      <c r="A35" s="222"/>
      <c r="B35" s="230">
        <v>3295</v>
      </c>
      <c r="C35" s="223"/>
      <c r="D35" s="219" t="s">
        <v>49</v>
      </c>
      <c r="E35" s="229">
        <v>0</v>
      </c>
      <c r="F35" s="204">
        <v>0</v>
      </c>
      <c r="G35" s="204">
        <v>0</v>
      </c>
      <c r="H35" s="204">
        <v>0</v>
      </c>
      <c r="I35" s="204">
        <v>0</v>
      </c>
      <c r="J35" s="204">
        <v>0</v>
      </c>
      <c r="K35" s="221"/>
      <c r="L35" s="221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ht="15" customHeight="1" x14ac:dyDescent="0.25">
      <c r="A36" s="222"/>
      <c r="B36" s="230">
        <v>3299</v>
      </c>
      <c r="C36" s="223"/>
      <c r="D36" s="219" t="s">
        <v>45</v>
      </c>
      <c r="E36" s="229">
        <v>0</v>
      </c>
      <c r="F36" s="204">
        <v>200</v>
      </c>
      <c r="G36" s="204">
        <v>150</v>
      </c>
      <c r="H36" s="204">
        <v>150</v>
      </c>
      <c r="I36" s="204">
        <v>150</v>
      </c>
      <c r="J36" s="204">
        <v>151.06</v>
      </c>
      <c r="K36" s="221"/>
      <c r="L36" s="221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hidden="1" x14ac:dyDescent="0.25">
      <c r="A37" s="222"/>
      <c r="B37" s="230"/>
      <c r="C37" s="223"/>
      <c r="D37" s="219"/>
      <c r="E37" s="229"/>
      <c r="F37" s="204"/>
      <c r="G37" s="204"/>
      <c r="H37" s="205"/>
      <c r="I37" s="206"/>
      <c r="J37" s="206"/>
      <c r="K37" s="221" t="e">
        <f t="shared" si="2"/>
        <v>#DIV/0!</v>
      </c>
      <c r="L37" s="221" t="e">
        <f t="shared" si="7"/>
        <v>#DIV/0!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spans="1:25" hidden="1" x14ac:dyDescent="0.25">
      <c r="A38" s="222"/>
      <c r="B38" s="230"/>
      <c r="C38" s="223"/>
      <c r="D38" s="219"/>
      <c r="E38" s="229"/>
      <c r="F38" s="204"/>
      <c r="G38" s="204"/>
      <c r="H38" s="205"/>
      <c r="I38" s="206"/>
      <c r="J38" s="206"/>
      <c r="K38" s="221" t="e">
        <f t="shared" si="2"/>
        <v>#DIV/0!</v>
      </c>
      <c r="L38" s="221" t="e">
        <f t="shared" si="7"/>
        <v>#DIV/0!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spans="1:25" hidden="1" x14ac:dyDescent="0.25">
      <c r="A39" s="222"/>
      <c r="B39" s="230"/>
      <c r="C39" s="223"/>
      <c r="D39" s="219"/>
      <c r="E39" s="229"/>
      <c r="F39" s="204"/>
      <c r="G39" s="204"/>
      <c r="H39" s="205"/>
      <c r="I39" s="206"/>
      <c r="J39" s="206"/>
      <c r="K39" s="221" t="e">
        <f t="shared" si="2"/>
        <v>#DIV/0!</v>
      </c>
      <c r="L39" s="221" t="e">
        <f t="shared" si="7"/>
        <v>#DIV/0!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spans="1:25" ht="15.75" hidden="1" customHeight="1" x14ac:dyDescent="0.25">
      <c r="A40" s="222"/>
      <c r="B40" s="230"/>
      <c r="C40" s="223"/>
      <c r="D40" s="219"/>
      <c r="E40" s="229"/>
      <c r="F40" s="204"/>
      <c r="G40" s="204"/>
      <c r="H40" s="205"/>
      <c r="I40" s="206"/>
      <c r="J40" s="206"/>
      <c r="K40" s="221" t="e">
        <f t="shared" si="2"/>
        <v>#DIV/0!</v>
      </c>
      <c r="L40" s="221" t="e">
        <f t="shared" si="7"/>
        <v>#DIV/0!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spans="1:25" ht="16.5" hidden="1" customHeight="1" x14ac:dyDescent="0.25">
      <c r="A41" s="222"/>
      <c r="B41" s="230"/>
      <c r="C41" s="223"/>
      <c r="D41" s="219"/>
      <c r="E41" s="229"/>
      <c r="F41" s="204"/>
      <c r="G41" s="204"/>
      <c r="H41" s="205"/>
      <c r="I41" s="206"/>
      <c r="J41" s="206"/>
      <c r="K41" s="221" t="e">
        <f t="shared" si="2"/>
        <v>#DIV/0!</v>
      </c>
      <c r="L41" s="221" t="e">
        <f t="shared" si="7"/>
        <v>#DIV/0!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s="17" customFormat="1" x14ac:dyDescent="0.25">
      <c r="A42" s="232"/>
      <c r="B42" s="233">
        <v>34</v>
      </c>
      <c r="C42" s="234"/>
      <c r="D42" s="235" t="s">
        <v>50</v>
      </c>
      <c r="E42" s="212">
        <f t="shared" ref="E42:J43" si="11">E43</f>
        <v>752.6</v>
      </c>
      <c r="F42" s="212">
        <f t="shared" si="11"/>
        <v>800</v>
      </c>
      <c r="G42" s="212">
        <f t="shared" si="11"/>
        <v>800</v>
      </c>
      <c r="H42" s="212">
        <f t="shared" si="11"/>
        <v>800</v>
      </c>
      <c r="I42" s="212">
        <f t="shared" si="11"/>
        <v>800</v>
      </c>
      <c r="J42" s="212">
        <f t="shared" si="11"/>
        <v>769.35</v>
      </c>
      <c r="K42" s="212">
        <f t="shared" si="2"/>
        <v>102.22561785809194</v>
      </c>
      <c r="L42" s="213">
        <f t="shared" si="7"/>
        <v>96.168750000000003</v>
      </c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s="23" customFormat="1" x14ac:dyDescent="0.25">
      <c r="A43" s="214"/>
      <c r="B43" s="236">
        <v>343</v>
      </c>
      <c r="C43" s="215"/>
      <c r="D43" s="231" t="s">
        <v>51</v>
      </c>
      <c r="E43" s="217">
        <f t="shared" si="11"/>
        <v>752.6</v>
      </c>
      <c r="F43" s="217">
        <f t="shared" si="11"/>
        <v>800</v>
      </c>
      <c r="G43" s="217">
        <f t="shared" si="11"/>
        <v>800</v>
      </c>
      <c r="H43" s="217">
        <f t="shared" si="11"/>
        <v>800</v>
      </c>
      <c r="I43" s="217">
        <f t="shared" si="11"/>
        <v>800</v>
      </c>
      <c r="J43" s="217">
        <f t="shared" si="11"/>
        <v>769.35</v>
      </c>
      <c r="K43" s="217">
        <f t="shared" si="2"/>
        <v>102.22561785809194</v>
      </c>
      <c r="L43" s="218">
        <f t="shared" si="7"/>
        <v>96.168750000000003</v>
      </c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ht="15.75" customHeight="1" x14ac:dyDescent="0.25">
      <c r="A44" s="222"/>
      <c r="B44" s="230">
        <v>3431</v>
      </c>
      <c r="C44" s="223"/>
      <c r="D44" s="219" t="s">
        <v>52</v>
      </c>
      <c r="E44" s="229">
        <v>752.6</v>
      </c>
      <c r="F44" s="204">
        <v>800</v>
      </c>
      <c r="G44" s="204">
        <v>800</v>
      </c>
      <c r="H44" s="204">
        <v>800</v>
      </c>
      <c r="I44" s="204">
        <v>800</v>
      </c>
      <c r="J44" s="204">
        <v>769.35</v>
      </c>
      <c r="K44" s="221">
        <f t="shared" si="2"/>
        <v>102.22561785809194</v>
      </c>
      <c r="L44" s="221">
        <f t="shared" si="7"/>
        <v>96.168750000000003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</row>
    <row r="45" spans="1:25" s="19" customFormat="1" ht="27.75" customHeight="1" x14ac:dyDescent="0.25">
      <c r="A45" s="493" t="s">
        <v>53</v>
      </c>
      <c r="B45" s="494"/>
      <c r="C45" s="494"/>
      <c r="D45" s="237" t="s">
        <v>55</v>
      </c>
      <c r="E45" s="201">
        <f t="shared" ref="E45:J45" si="12">E47</f>
        <v>3849.9700000000003</v>
      </c>
      <c r="F45" s="201">
        <f t="shared" si="12"/>
        <v>3967</v>
      </c>
      <c r="G45" s="201">
        <f t="shared" si="12"/>
        <v>4083</v>
      </c>
      <c r="H45" s="201">
        <f t="shared" si="12"/>
        <v>4083</v>
      </c>
      <c r="I45" s="201">
        <f t="shared" si="12"/>
        <v>4083</v>
      </c>
      <c r="J45" s="201">
        <f t="shared" si="12"/>
        <v>4083</v>
      </c>
      <c r="K45" s="201">
        <f t="shared" si="2"/>
        <v>106.0527744372034</v>
      </c>
      <c r="L45" s="239">
        <f t="shared" si="7"/>
        <v>100</v>
      </c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spans="1:25" s="26" customFormat="1" ht="27.75" customHeight="1" x14ac:dyDescent="0.25">
      <c r="A46" s="503" t="s">
        <v>162</v>
      </c>
      <c r="B46" s="504"/>
      <c r="C46" s="504"/>
      <c r="D46" s="240" t="s">
        <v>119</v>
      </c>
      <c r="E46" s="241"/>
      <c r="F46" s="204"/>
      <c r="G46" s="204"/>
      <c r="H46" s="205"/>
      <c r="I46" s="206"/>
      <c r="J46" s="206"/>
      <c r="K46" s="221"/>
      <c r="L46" s="221"/>
    </row>
    <row r="47" spans="1:25" s="16" customFormat="1" x14ac:dyDescent="0.25">
      <c r="A47" s="495">
        <v>3</v>
      </c>
      <c r="B47" s="496"/>
      <c r="C47" s="496"/>
      <c r="D47" s="208" t="s">
        <v>13</v>
      </c>
      <c r="E47" s="209">
        <f t="shared" ref="E47:J47" si="13">E48</f>
        <v>3849.9700000000003</v>
      </c>
      <c r="F47" s="209">
        <f t="shared" si="13"/>
        <v>3967</v>
      </c>
      <c r="G47" s="209">
        <f t="shared" si="13"/>
        <v>4083</v>
      </c>
      <c r="H47" s="209">
        <f t="shared" si="13"/>
        <v>4083</v>
      </c>
      <c r="I47" s="209">
        <f t="shared" si="13"/>
        <v>4083</v>
      </c>
      <c r="J47" s="209">
        <f t="shared" si="13"/>
        <v>4083</v>
      </c>
      <c r="K47" s="210">
        <f t="shared" si="2"/>
        <v>106.0527744372034</v>
      </c>
      <c r="L47" s="210">
        <f t="shared" si="7"/>
        <v>100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spans="1:25" s="25" customFormat="1" x14ac:dyDescent="0.25">
      <c r="A48" s="497">
        <v>32</v>
      </c>
      <c r="B48" s="498"/>
      <c r="C48" s="498"/>
      <c r="D48" s="242" t="s">
        <v>20</v>
      </c>
      <c r="E48" s="243">
        <f t="shared" ref="E48:J48" si="14">E49+E51</f>
        <v>3849.9700000000003</v>
      </c>
      <c r="F48" s="243">
        <f t="shared" si="14"/>
        <v>3967</v>
      </c>
      <c r="G48" s="243">
        <f t="shared" si="14"/>
        <v>4083</v>
      </c>
      <c r="H48" s="243">
        <f t="shared" si="14"/>
        <v>4083</v>
      </c>
      <c r="I48" s="243">
        <f t="shared" si="14"/>
        <v>4083</v>
      </c>
      <c r="J48" s="243">
        <f t="shared" si="14"/>
        <v>4083</v>
      </c>
      <c r="K48" s="243">
        <f t="shared" si="2"/>
        <v>106.0527744372034</v>
      </c>
      <c r="L48" s="244">
        <f t="shared" si="7"/>
        <v>100</v>
      </c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1:38" s="23" customFormat="1" x14ac:dyDescent="0.25">
      <c r="A49" s="245">
        <v>322</v>
      </c>
      <c r="B49" s="224"/>
      <c r="C49" s="224"/>
      <c r="D49" s="225" t="s">
        <v>31</v>
      </c>
      <c r="E49" s="217">
        <f t="shared" ref="E49:J49" si="15">E50</f>
        <v>420.84</v>
      </c>
      <c r="F49" s="217">
        <f t="shared" si="15"/>
        <v>840</v>
      </c>
      <c r="G49" s="217">
        <f t="shared" si="15"/>
        <v>840</v>
      </c>
      <c r="H49" s="217">
        <f t="shared" si="15"/>
        <v>840</v>
      </c>
      <c r="I49" s="217">
        <f t="shared" si="15"/>
        <v>840</v>
      </c>
      <c r="J49" s="217">
        <f t="shared" si="15"/>
        <v>508.04</v>
      </c>
      <c r="K49" s="218">
        <f t="shared" si="2"/>
        <v>120.72046383423628</v>
      </c>
      <c r="L49" s="218">
        <f t="shared" si="7"/>
        <v>60.480952380952381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38" x14ac:dyDescent="0.25">
      <c r="A50" s="222"/>
      <c r="B50" s="223"/>
      <c r="C50" s="223">
        <v>3224</v>
      </c>
      <c r="D50" s="219" t="s">
        <v>56</v>
      </c>
      <c r="E50" s="229">
        <v>420.84</v>
      </c>
      <c r="F50" s="220">
        <v>840</v>
      </c>
      <c r="G50" s="220">
        <v>840</v>
      </c>
      <c r="H50" s="220">
        <v>840</v>
      </c>
      <c r="I50" s="220">
        <v>840</v>
      </c>
      <c r="J50" s="220">
        <v>508.04</v>
      </c>
      <c r="K50" s="221">
        <f t="shared" si="2"/>
        <v>120.72046383423628</v>
      </c>
      <c r="L50" s="221">
        <f t="shared" si="7"/>
        <v>60.480952380952381</v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</row>
    <row r="51" spans="1:38" s="23" customFormat="1" x14ac:dyDescent="0.25">
      <c r="A51" s="214"/>
      <c r="B51" s="224">
        <v>323</v>
      </c>
      <c r="C51" s="215"/>
      <c r="D51" s="225" t="s">
        <v>36</v>
      </c>
      <c r="E51" s="217">
        <f t="shared" ref="E51:J51" si="16">E52+E53</f>
        <v>3429.13</v>
      </c>
      <c r="F51" s="217">
        <f t="shared" si="16"/>
        <v>3127</v>
      </c>
      <c r="G51" s="217">
        <f t="shared" si="16"/>
        <v>3243</v>
      </c>
      <c r="H51" s="217">
        <f t="shared" si="16"/>
        <v>3243</v>
      </c>
      <c r="I51" s="217">
        <f t="shared" si="16"/>
        <v>3243</v>
      </c>
      <c r="J51" s="217">
        <f t="shared" si="16"/>
        <v>3574.96</v>
      </c>
      <c r="K51" s="218">
        <f t="shared" si="2"/>
        <v>104.25268216719692</v>
      </c>
      <c r="L51" s="218">
        <f t="shared" si="7"/>
        <v>110.23620104841197</v>
      </c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spans="1:38" ht="19.899999999999999" customHeight="1" x14ac:dyDescent="0.25">
      <c r="A52" s="222"/>
      <c r="B52" s="223"/>
      <c r="C52" s="223">
        <v>3232</v>
      </c>
      <c r="D52" s="219" t="s">
        <v>57</v>
      </c>
      <c r="E52" s="229">
        <v>3429.13</v>
      </c>
      <c r="F52" s="220">
        <v>3127</v>
      </c>
      <c r="G52" s="220">
        <v>3243</v>
      </c>
      <c r="H52" s="220">
        <v>3243</v>
      </c>
      <c r="I52" s="220">
        <v>3243</v>
      </c>
      <c r="J52" s="220">
        <v>3574.96</v>
      </c>
      <c r="K52" s="221">
        <f t="shared" si="2"/>
        <v>104.25268216719692</v>
      </c>
      <c r="L52" s="221">
        <f t="shared" si="7"/>
        <v>110.23620104841197</v>
      </c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spans="1:38" x14ac:dyDescent="0.25">
      <c r="A53" s="222"/>
      <c r="B53" s="223"/>
      <c r="C53" s="223">
        <v>3237</v>
      </c>
      <c r="D53" s="219" t="s">
        <v>42</v>
      </c>
      <c r="E53" s="229">
        <v>0</v>
      </c>
      <c r="F53" s="220">
        <v>0</v>
      </c>
      <c r="G53" s="220">
        <v>0</v>
      </c>
      <c r="H53" s="220">
        <v>0</v>
      </c>
      <c r="I53" s="220">
        <v>0</v>
      </c>
      <c r="J53" s="220">
        <v>0</v>
      </c>
      <c r="K53" s="221"/>
      <c r="L53" s="221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</row>
    <row r="54" spans="1:38" s="19" customFormat="1" ht="25.15" customHeight="1" x14ac:dyDescent="0.25">
      <c r="A54" s="493" t="s">
        <v>58</v>
      </c>
      <c r="B54" s="494"/>
      <c r="C54" s="494"/>
      <c r="D54" s="237" t="s">
        <v>59</v>
      </c>
      <c r="E54" s="238">
        <f t="shared" ref="E54:J54" si="17">E57</f>
        <v>8683.2199999999993</v>
      </c>
      <c r="F54" s="238">
        <f t="shared" si="17"/>
        <v>0</v>
      </c>
      <c r="G54" s="238">
        <f t="shared" si="17"/>
        <v>0</v>
      </c>
      <c r="H54" s="238">
        <f t="shared" si="17"/>
        <v>0</v>
      </c>
      <c r="I54" s="238">
        <f t="shared" si="17"/>
        <v>6837.03</v>
      </c>
      <c r="J54" s="238">
        <f t="shared" si="17"/>
        <v>6837.03</v>
      </c>
      <c r="K54" s="239">
        <f t="shared" si="2"/>
        <v>78.738417315235594</v>
      </c>
      <c r="L54" s="239">
        <f t="shared" si="7"/>
        <v>100</v>
      </c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</row>
    <row r="55" spans="1:38" s="26" customFormat="1" hidden="1" x14ac:dyDescent="0.25">
      <c r="A55" s="246"/>
      <c r="B55" s="247"/>
      <c r="C55" s="247"/>
      <c r="D55" s="248"/>
      <c r="E55" s="249"/>
      <c r="F55" s="204"/>
      <c r="G55" s="204"/>
      <c r="H55" s="205"/>
      <c r="I55" s="206"/>
      <c r="J55" s="206"/>
      <c r="K55" s="221" t="e">
        <f t="shared" si="2"/>
        <v>#DIV/0!</v>
      </c>
      <c r="L55" s="221" t="e">
        <f t="shared" si="7"/>
        <v>#DIV/0!</v>
      </c>
    </row>
    <row r="56" spans="1:38" s="26" customFormat="1" ht="17.45" customHeight="1" x14ac:dyDescent="0.25">
      <c r="A56" s="452" t="s">
        <v>163</v>
      </c>
      <c r="B56" s="453"/>
      <c r="C56" s="453"/>
      <c r="D56" s="250" t="s">
        <v>9</v>
      </c>
      <c r="E56" s="251"/>
      <c r="F56" s="204"/>
      <c r="G56" s="204"/>
      <c r="H56" s="205"/>
      <c r="I56" s="206"/>
      <c r="J56" s="206"/>
      <c r="K56" s="221"/>
      <c r="L56" s="221"/>
    </row>
    <row r="57" spans="1:38" s="16" customFormat="1" x14ac:dyDescent="0.25">
      <c r="A57" s="515">
        <v>3</v>
      </c>
      <c r="B57" s="516"/>
      <c r="C57" s="516"/>
      <c r="D57" s="252" t="s">
        <v>13</v>
      </c>
      <c r="E57" s="253">
        <f t="shared" ref="E57:J59" si="18">E58</f>
        <v>8683.2199999999993</v>
      </c>
      <c r="F57" s="253">
        <f t="shared" si="18"/>
        <v>0</v>
      </c>
      <c r="G57" s="253">
        <f t="shared" si="18"/>
        <v>0</v>
      </c>
      <c r="H57" s="253">
        <f t="shared" si="18"/>
        <v>0</v>
      </c>
      <c r="I57" s="253">
        <f t="shared" si="18"/>
        <v>6837.03</v>
      </c>
      <c r="J57" s="253">
        <f t="shared" si="18"/>
        <v>6837.03</v>
      </c>
      <c r="K57" s="210">
        <f t="shared" si="2"/>
        <v>78.738417315235594</v>
      </c>
      <c r="L57" s="210">
        <f t="shared" si="7"/>
        <v>100</v>
      </c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</row>
    <row r="58" spans="1:38" s="59" customFormat="1" x14ac:dyDescent="0.25">
      <c r="A58" s="517">
        <v>32</v>
      </c>
      <c r="B58" s="518"/>
      <c r="C58" s="518"/>
      <c r="D58" s="254" t="s">
        <v>20</v>
      </c>
      <c r="E58" s="255">
        <f t="shared" si="18"/>
        <v>8683.2199999999993</v>
      </c>
      <c r="F58" s="255">
        <f t="shared" si="18"/>
        <v>0</v>
      </c>
      <c r="G58" s="255">
        <f t="shared" si="18"/>
        <v>0</v>
      </c>
      <c r="H58" s="255">
        <f t="shared" si="18"/>
        <v>0</v>
      </c>
      <c r="I58" s="255">
        <f t="shared" si="18"/>
        <v>6837.03</v>
      </c>
      <c r="J58" s="255">
        <f t="shared" si="18"/>
        <v>6837.03</v>
      </c>
      <c r="K58" s="255">
        <f t="shared" si="2"/>
        <v>78.738417315235594</v>
      </c>
      <c r="L58" s="256">
        <f t="shared" si="7"/>
        <v>100</v>
      </c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</row>
    <row r="59" spans="1:38" s="60" customFormat="1" x14ac:dyDescent="0.25">
      <c r="A59" s="519">
        <v>322</v>
      </c>
      <c r="B59" s="520"/>
      <c r="C59" s="520"/>
      <c r="D59" s="257" t="s">
        <v>31</v>
      </c>
      <c r="E59" s="258">
        <f t="shared" si="18"/>
        <v>8683.2199999999993</v>
      </c>
      <c r="F59" s="258">
        <f t="shared" si="18"/>
        <v>0</v>
      </c>
      <c r="G59" s="258">
        <f t="shared" si="18"/>
        <v>0</v>
      </c>
      <c r="H59" s="258">
        <f t="shared" si="18"/>
        <v>0</v>
      </c>
      <c r="I59" s="258">
        <f t="shared" si="18"/>
        <v>6837.03</v>
      </c>
      <c r="J59" s="258">
        <f t="shared" si="18"/>
        <v>6837.03</v>
      </c>
      <c r="K59" s="218">
        <f t="shared" si="2"/>
        <v>78.738417315235594</v>
      </c>
      <c r="L59" s="218">
        <f t="shared" si="7"/>
        <v>100</v>
      </c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</row>
    <row r="60" spans="1:38" s="26" customFormat="1" x14ac:dyDescent="0.25">
      <c r="A60" s="513">
        <v>3223</v>
      </c>
      <c r="B60" s="514"/>
      <c r="C60" s="514"/>
      <c r="D60" s="248" t="s">
        <v>33</v>
      </c>
      <c r="E60" s="249">
        <v>8683.2199999999993</v>
      </c>
      <c r="F60" s="204">
        <v>0</v>
      </c>
      <c r="G60" s="204">
        <v>0</v>
      </c>
      <c r="H60" s="204">
        <v>0</v>
      </c>
      <c r="I60" s="259">
        <v>6837.03</v>
      </c>
      <c r="J60" s="259">
        <v>6837.03</v>
      </c>
      <c r="K60" s="221">
        <f t="shared" si="2"/>
        <v>78.738417315235594</v>
      </c>
      <c r="L60" s="221">
        <f t="shared" si="7"/>
        <v>100</v>
      </c>
    </row>
    <row r="61" spans="1:38" s="22" customFormat="1" x14ac:dyDescent="0.25">
      <c r="A61" s="260" t="s">
        <v>60</v>
      </c>
      <c r="B61" s="261"/>
      <c r="C61" s="261"/>
      <c r="D61" s="262" t="s">
        <v>61</v>
      </c>
      <c r="E61" s="263">
        <f t="shared" ref="E61:J61" si="19">E66+E95+E124+E153+E182+E211+E217+E223</f>
        <v>9012.2899999999991</v>
      </c>
      <c r="F61" s="263">
        <f t="shared" si="19"/>
        <v>8531</v>
      </c>
      <c r="G61" s="263">
        <f t="shared" si="19"/>
        <v>8531</v>
      </c>
      <c r="H61" s="263">
        <f t="shared" si="19"/>
        <v>3548.7200000000003</v>
      </c>
      <c r="I61" s="263">
        <f t="shared" si="19"/>
        <v>11514.66</v>
      </c>
      <c r="J61" s="263">
        <f t="shared" si="19"/>
        <v>11514.66</v>
      </c>
      <c r="K61" s="263">
        <f t="shared" si="2"/>
        <v>127.76619482950507</v>
      </c>
      <c r="L61" s="264">
        <f t="shared" si="7"/>
        <v>100</v>
      </c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</row>
    <row r="62" spans="1:38" s="26" customFormat="1" hidden="1" x14ac:dyDescent="0.25">
      <c r="A62" s="222"/>
      <c r="B62" s="265"/>
      <c r="C62" s="223"/>
      <c r="D62" s="248"/>
      <c r="E62" s="249"/>
      <c r="F62" s="204"/>
      <c r="G62" s="204"/>
      <c r="H62" s="205"/>
      <c r="I62" s="206"/>
      <c r="J62" s="206"/>
      <c r="K62" s="221" t="e">
        <f t="shared" si="2"/>
        <v>#DIV/0!</v>
      </c>
      <c r="L62" s="266"/>
    </row>
    <row r="63" spans="1:38" s="26" customFormat="1" hidden="1" x14ac:dyDescent="0.25">
      <c r="A63" s="222"/>
      <c r="B63" s="265"/>
      <c r="C63" s="223"/>
      <c r="D63" s="248"/>
      <c r="E63" s="249"/>
      <c r="F63" s="204"/>
      <c r="G63" s="204"/>
      <c r="H63" s="205"/>
      <c r="I63" s="206"/>
      <c r="J63" s="206"/>
      <c r="K63" s="221" t="e">
        <f t="shared" si="2"/>
        <v>#DIV/0!</v>
      </c>
      <c r="L63" s="266"/>
    </row>
    <row r="64" spans="1:38" s="26" customFormat="1" hidden="1" x14ac:dyDescent="0.25">
      <c r="A64" s="222"/>
      <c r="B64" s="265"/>
      <c r="C64" s="223"/>
      <c r="D64" s="248"/>
      <c r="E64" s="249"/>
      <c r="F64" s="204"/>
      <c r="G64" s="204"/>
      <c r="H64" s="205"/>
      <c r="I64" s="206"/>
      <c r="J64" s="206"/>
      <c r="K64" s="221" t="e">
        <f t="shared" si="2"/>
        <v>#DIV/0!</v>
      </c>
      <c r="L64" s="266"/>
    </row>
    <row r="65" spans="1:12" s="26" customFormat="1" hidden="1" x14ac:dyDescent="0.25">
      <c r="A65" s="222"/>
      <c r="B65" s="267"/>
      <c r="C65" s="223"/>
      <c r="D65" s="268"/>
      <c r="E65" s="269"/>
      <c r="F65" s="204"/>
      <c r="G65" s="204"/>
      <c r="H65" s="205"/>
      <c r="I65" s="206"/>
      <c r="J65" s="206"/>
      <c r="K65" s="221" t="e">
        <f t="shared" si="2"/>
        <v>#DIV/0!</v>
      </c>
      <c r="L65" s="266"/>
    </row>
    <row r="66" spans="1:12" s="26" customFormat="1" x14ac:dyDescent="0.25">
      <c r="A66" s="454" t="s">
        <v>217</v>
      </c>
      <c r="B66" s="455"/>
      <c r="C66" s="455"/>
      <c r="D66" s="270" t="s">
        <v>216</v>
      </c>
      <c r="E66" s="198">
        <f>E68+E82</f>
        <v>5291.8</v>
      </c>
      <c r="F66" s="198">
        <f>F68+F82</f>
        <v>0</v>
      </c>
      <c r="G66" s="198">
        <f>G68+G82</f>
        <v>0</v>
      </c>
      <c r="H66" s="198">
        <f t="shared" ref="H66:L66" si="20">H68+H82</f>
        <v>0</v>
      </c>
      <c r="I66" s="198">
        <f t="shared" si="20"/>
        <v>0</v>
      </c>
      <c r="J66" s="198">
        <f t="shared" si="20"/>
        <v>0</v>
      </c>
      <c r="K66" s="198">
        <f t="shared" si="2"/>
        <v>0</v>
      </c>
      <c r="L66" s="199">
        <f t="shared" si="20"/>
        <v>0</v>
      </c>
    </row>
    <row r="67" spans="1:12" s="26" customFormat="1" ht="15" customHeight="1" x14ac:dyDescent="0.25">
      <c r="A67" s="452" t="s">
        <v>163</v>
      </c>
      <c r="B67" s="453"/>
      <c r="C67" s="453"/>
      <c r="D67" s="250" t="s">
        <v>9</v>
      </c>
      <c r="E67" s="251"/>
      <c r="F67" s="204"/>
      <c r="G67" s="204"/>
      <c r="H67" s="205"/>
      <c r="I67" s="206"/>
      <c r="J67" s="206"/>
      <c r="K67" s="221"/>
      <c r="L67" s="266"/>
    </row>
    <row r="68" spans="1:12" s="26" customFormat="1" x14ac:dyDescent="0.25">
      <c r="A68" s="271"/>
      <c r="B68" s="272">
        <v>3</v>
      </c>
      <c r="C68" s="272"/>
      <c r="D68" s="252" t="s">
        <v>13</v>
      </c>
      <c r="E68" s="209">
        <f t="shared" ref="E68:L68" si="21">E69+E77</f>
        <v>793.7700000000001</v>
      </c>
      <c r="F68" s="209">
        <f t="shared" si="21"/>
        <v>0</v>
      </c>
      <c r="G68" s="209">
        <f t="shared" si="21"/>
        <v>0</v>
      </c>
      <c r="H68" s="209">
        <f t="shared" si="21"/>
        <v>0</v>
      </c>
      <c r="I68" s="209">
        <f t="shared" si="21"/>
        <v>0</v>
      </c>
      <c r="J68" s="209">
        <f t="shared" si="21"/>
        <v>0</v>
      </c>
      <c r="K68" s="210">
        <f t="shared" si="2"/>
        <v>0</v>
      </c>
      <c r="L68" s="210">
        <f t="shared" si="21"/>
        <v>0</v>
      </c>
    </row>
    <row r="69" spans="1:12" s="26" customFormat="1" x14ac:dyDescent="0.25">
      <c r="A69" s="273"/>
      <c r="B69" s="274">
        <v>31</v>
      </c>
      <c r="C69" s="274"/>
      <c r="D69" s="275" t="s">
        <v>14</v>
      </c>
      <c r="E69" s="276">
        <f t="shared" ref="E69:L69" si="22">E70+E72+E74</f>
        <v>704.82</v>
      </c>
      <c r="F69" s="276">
        <f t="shared" si="22"/>
        <v>0</v>
      </c>
      <c r="G69" s="276">
        <f t="shared" si="22"/>
        <v>0</v>
      </c>
      <c r="H69" s="276">
        <f t="shared" si="22"/>
        <v>0</v>
      </c>
      <c r="I69" s="276">
        <f t="shared" si="22"/>
        <v>0</v>
      </c>
      <c r="J69" s="276">
        <f t="shared" si="22"/>
        <v>0</v>
      </c>
      <c r="K69" s="276">
        <f t="shared" si="2"/>
        <v>0</v>
      </c>
      <c r="L69" s="277">
        <f t="shared" si="22"/>
        <v>0</v>
      </c>
    </row>
    <row r="70" spans="1:12" s="26" customFormat="1" x14ac:dyDescent="0.25">
      <c r="A70" s="214"/>
      <c r="B70" s="224">
        <v>311</v>
      </c>
      <c r="C70" s="224"/>
      <c r="D70" s="231" t="s">
        <v>88</v>
      </c>
      <c r="E70" s="217">
        <f t="shared" ref="E70:L70" si="23">E71</f>
        <v>566.37</v>
      </c>
      <c r="F70" s="217">
        <f t="shared" si="23"/>
        <v>0</v>
      </c>
      <c r="G70" s="217">
        <f t="shared" si="23"/>
        <v>0</v>
      </c>
      <c r="H70" s="217">
        <f t="shared" si="23"/>
        <v>0</v>
      </c>
      <c r="I70" s="217">
        <f t="shared" si="23"/>
        <v>0</v>
      </c>
      <c r="J70" s="217">
        <f t="shared" si="23"/>
        <v>0</v>
      </c>
      <c r="K70" s="218">
        <f t="shared" si="2"/>
        <v>0</v>
      </c>
      <c r="L70" s="218">
        <f t="shared" si="23"/>
        <v>0</v>
      </c>
    </row>
    <row r="71" spans="1:12" s="26" customFormat="1" x14ac:dyDescent="0.25">
      <c r="A71" s="444">
        <v>3111</v>
      </c>
      <c r="B71" s="445"/>
      <c r="C71" s="445"/>
      <c r="D71" s="219" t="s">
        <v>64</v>
      </c>
      <c r="E71" s="229">
        <v>566.37</v>
      </c>
      <c r="F71" s="204">
        <v>0</v>
      </c>
      <c r="G71" s="204">
        <v>0</v>
      </c>
      <c r="H71" s="204">
        <v>0</v>
      </c>
      <c r="I71" s="204">
        <v>0</v>
      </c>
      <c r="J71" s="204">
        <v>0</v>
      </c>
      <c r="K71" s="221">
        <f t="shared" si="2"/>
        <v>0</v>
      </c>
      <c r="L71" s="278">
        <v>0</v>
      </c>
    </row>
    <row r="72" spans="1:12" s="26" customFormat="1" x14ac:dyDescent="0.25">
      <c r="A72" s="214"/>
      <c r="B72" s="224">
        <v>312</v>
      </c>
      <c r="C72" s="224"/>
      <c r="D72" s="231" t="s">
        <v>65</v>
      </c>
      <c r="E72" s="217">
        <f t="shared" ref="E72:L72" si="24">E73</f>
        <v>45</v>
      </c>
      <c r="F72" s="217">
        <f t="shared" si="24"/>
        <v>0</v>
      </c>
      <c r="G72" s="217">
        <f t="shared" si="24"/>
        <v>0</v>
      </c>
      <c r="H72" s="217">
        <f t="shared" si="24"/>
        <v>0</v>
      </c>
      <c r="I72" s="217">
        <f t="shared" si="24"/>
        <v>0</v>
      </c>
      <c r="J72" s="217">
        <f t="shared" si="24"/>
        <v>0</v>
      </c>
      <c r="K72" s="218">
        <f t="shared" ref="K72:K123" si="25">J72/E72*100</f>
        <v>0</v>
      </c>
      <c r="L72" s="218">
        <f t="shared" si="24"/>
        <v>0</v>
      </c>
    </row>
    <row r="73" spans="1:12" s="26" customFormat="1" x14ac:dyDescent="0.25">
      <c r="A73" s="444">
        <v>3121</v>
      </c>
      <c r="B73" s="445"/>
      <c r="C73" s="445"/>
      <c r="D73" s="219" t="s">
        <v>65</v>
      </c>
      <c r="E73" s="229">
        <v>45</v>
      </c>
      <c r="F73" s="204">
        <v>0</v>
      </c>
      <c r="G73" s="204">
        <v>0</v>
      </c>
      <c r="H73" s="204">
        <v>0</v>
      </c>
      <c r="I73" s="204">
        <v>0</v>
      </c>
      <c r="J73" s="204">
        <v>0</v>
      </c>
      <c r="K73" s="221">
        <f t="shared" si="25"/>
        <v>0</v>
      </c>
      <c r="L73" s="278">
        <v>0</v>
      </c>
    </row>
    <row r="74" spans="1:12" s="26" customFormat="1" x14ac:dyDescent="0.25">
      <c r="A74" s="214"/>
      <c r="B74" s="224">
        <v>313</v>
      </c>
      <c r="C74" s="224"/>
      <c r="D74" s="231" t="s">
        <v>66</v>
      </c>
      <c r="E74" s="217">
        <f t="shared" ref="E74:L74" si="26">E75</f>
        <v>93.45</v>
      </c>
      <c r="F74" s="217">
        <f t="shared" si="26"/>
        <v>0</v>
      </c>
      <c r="G74" s="217">
        <f t="shared" si="26"/>
        <v>0</v>
      </c>
      <c r="H74" s="217">
        <f t="shared" si="26"/>
        <v>0</v>
      </c>
      <c r="I74" s="217">
        <f t="shared" si="26"/>
        <v>0</v>
      </c>
      <c r="J74" s="217">
        <f t="shared" si="26"/>
        <v>0</v>
      </c>
      <c r="K74" s="218">
        <f t="shared" si="25"/>
        <v>0</v>
      </c>
      <c r="L74" s="218">
        <f t="shared" si="26"/>
        <v>0</v>
      </c>
    </row>
    <row r="75" spans="1:12" s="26" customFormat="1" x14ac:dyDescent="0.25">
      <c r="A75" s="444">
        <v>3132</v>
      </c>
      <c r="B75" s="445"/>
      <c r="C75" s="445"/>
      <c r="D75" s="219" t="s">
        <v>89</v>
      </c>
      <c r="E75" s="229">
        <v>93.45</v>
      </c>
      <c r="F75" s="204">
        <v>0</v>
      </c>
      <c r="G75" s="204">
        <v>0</v>
      </c>
      <c r="H75" s="204">
        <v>0</v>
      </c>
      <c r="I75" s="204">
        <v>0</v>
      </c>
      <c r="J75" s="204">
        <v>0</v>
      </c>
      <c r="K75" s="221">
        <f t="shared" si="25"/>
        <v>0</v>
      </c>
      <c r="L75" s="278">
        <v>0</v>
      </c>
    </row>
    <row r="76" spans="1:12" s="26" customFormat="1" x14ac:dyDescent="0.25">
      <c r="A76" s="444">
        <v>3133</v>
      </c>
      <c r="B76" s="445"/>
      <c r="C76" s="445"/>
      <c r="D76" s="219" t="s">
        <v>115</v>
      </c>
      <c r="E76" s="229">
        <v>0</v>
      </c>
      <c r="F76" s="204">
        <v>0</v>
      </c>
      <c r="G76" s="204">
        <v>0</v>
      </c>
      <c r="H76" s="204">
        <v>0</v>
      </c>
      <c r="I76" s="204"/>
      <c r="J76" s="204"/>
      <c r="K76" s="221"/>
      <c r="L76" s="278"/>
    </row>
    <row r="77" spans="1:12" s="26" customFormat="1" x14ac:dyDescent="0.25">
      <c r="A77" s="273"/>
      <c r="B77" s="274">
        <v>32</v>
      </c>
      <c r="C77" s="274"/>
      <c r="D77" s="275" t="s">
        <v>20</v>
      </c>
      <c r="E77" s="276">
        <f t="shared" ref="E77:L77" si="27">E78</f>
        <v>88.95</v>
      </c>
      <c r="F77" s="276">
        <f t="shared" si="27"/>
        <v>0</v>
      </c>
      <c r="G77" s="276">
        <f t="shared" si="27"/>
        <v>0</v>
      </c>
      <c r="H77" s="276">
        <f t="shared" si="27"/>
        <v>0</v>
      </c>
      <c r="I77" s="276">
        <f t="shared" si="27"/>
        <v>0</v>
      </c>
      <c r="J77" s="276">
        <f t="shared" si="27"/>
        <v>0</v>
      </c>
      <c r="K77" s="276">
        <f t="shared" si="25"/>
        <v>0</v>
      </c>
      <c r="L77" s="277">
        <f t="shared" si="27"/>
        <v>0</v>
      </c>
    </row>
    <row r="78" spans="1:12" s="26" customFormat="1" x14ac:dyDescent="0.25">
      <c r="A78" s="214"/>
      <c r="B78" s="224">
        <v>321</v>
      </c>
      <c r="C78" s="224"/>
      <c r="D78" s="231" t="s">
        <v>27</v>
      </c>
      <c r="E78" s="217">
        <f t="shared" ref="E78:L78" si="28">E79+E80</f>
        <v>88.95</v>
      </c>
      <c r="F78" s="217">
        <f t="shared" si="28"/>
        <v>0</v>
      </c>
      <c r="G78" s="217">
        <f t="shared" si="28"/>
        <v>0</v>
      </c>
      <c r="H78" s="217">
        <f t="shared" si="28"/>
        <v>0</v>
      </c>
      <c r="I78" s="217">
        <f t="shared" si="28"/>
        <v>0</v>
      </c>
      <c r="J78" s="217">
        <f t="shared" si="28"/>
        <v>0</v>
      </c>
      <c r="K78" s="218">
        <f t="shared" si="25"/>
        <v>0</v>
      </c>
      <c r="L78" s="218">
        <f t="shared" si="28"/>
        <v>0</v>
      </c>
    </row>
    <row r="79" spans="1:12" s="26" customFormat="1" x14ac:dyDescent="0.25">
      <c r="A79" s="444">
        <v>3211</v>
      </c>
      <c r="B79" s="445"/>
      <c r="C79" s="445"/>
      <c r="D79" s="268" t="s">
        <v>116</v>
      </c>
      <c r="E79" s="269">
        <v>3.98</v>
      </c>
      <c r="F79" s="204">
        <v>0</v>
      </c>
      <c r="G79" s="204">
        <v>0</v>
      </c>
      <c r="H79" s="204">
        <v>0</v>
      </c>
      <c r="I79" s="204">
        <v>0</v>
      </c>
      <c r="J79" s="204">
        <v>0</v>
      </c>
      <c r="K79" s="221">
        <f t="shared" si="25"/>
        <v>0</v>
      </c>
      <c r="L79" s="278">
        <v>0</v>
      </c>
    </row>
    <row r="80" spans="1:12" s="26" customFormat="1" x14ac:dyDescent="0.25">
      <c r="A80" s="444">
        <v>3212</v>
      </c>
      <c r="B80" s="445"/>
      <c r="C80" s="445"/>
      <c r="D80" s="219" t="s">
        <v>113</v>
      </c>
      <c r="E80" s="229">
        <v>84.97</v>
      </c>
      <c r="F80" s="204">
        <v>0</v>
      </c>
      <c r="G80" s="204">
        <v>0</v>
      </c>
      <c r="H80" s="204">
        <v>0</v>
      </c>
      <c r="I80" s="204">
        <v>0</v>
      </c>
      <c r="J80" s="204">
        <v>0</v>
      </c>
      <c r="K80" s="221">
        <f t="shared" si="25"/>
        <v>0</v>
      </c>
      <c r="L80" s="278">
        <v>0</v>
      </c>
    </row>
    <row r="81" spans="1:15" s="26" customFormat="1" ht="15" customHeight="1" x14ac:dyDescent="0.25">
      <c r="A81" s="452" t="s">
        <v>172</v>
      </c>
      <c r="B81" s="453"/>
      <c r="C81" s="453"/>
      <c r="D81" s="250" t="s">
        <v>173</v>
      </c>
      <c r="E81" s="251"/>
      <c r="F81" s="279"/>
      <c r="G81" s="204"/>
      <c r="H81" s="204"/>
      <c r="I81" s="204"/>
      <c r="J81" s="204"/>
      <c r="K81" s="221"/>
      <c r="L81" s="278"/>
    </row>
    <row r="82" spans="1:15" s="26" customFormat="1" x14ac:dyDescent="0.25">
      <c r="A82" s="271"/>
      <c r="B82" s="272">
        <v>3</v>
      </c>
      <c r="C82" s="272"/>
      <c r="D82" s="252" t="s">
        <v>13</v>
      </c>
      <c r="E82" s="209">
        <f t="shared" ref="E82:L82" si="29">E83+E91</f>
        <v>4498.03</v>
      </c>
      <c r="F82" s="209">
        <f t="shared" si="29"/>
        <v>0</v>
      </c>
      <c r="G82" s="209">
        <f t="shared" si="29"/>
        <v>0</v>
      </c>
      <c r="H82" s="209">
        <f t="shared" si="29"/>
        <v>0</v>
      </c>
      <c r="I82" s="209">
        <f t="shared" si="29"/>
        <v>0</v>
      </c>
      <c r="J82" s="209">
        <f t="shared" si="29"/>
        <v>0</v>
      </c>
      <c r="K82" s="210">
        <f t="shared" si="25"/>
        <v>0</v>
      </c>
      <c r="L82" s="210">
        <f t="shared" si="29"/>
        <v>0</v>
      </c>
    </row>
    <row r="83" spans="1:15" s="26" customFormat="1" x14ac:dyDescent="0.25">
      <c r="A83" s="273"/>
      <c r="B83" s="274">
        <v>31</v>
      </c>
      <c r="C83" s="274"/>
      <c r="D83" s="275" t="s">
        <v>14</v>
      </c>
      <c r="E83" s="276">
        <f>E84+E86+E88</f>
        <v>3993.99</v>
      </c>
      <c r="F83" s="276">
        <f>F84+F86+F88</f>
        <v>0</v>
      </c>
      <c r="G83" s="276">
        <f>G84+G86+G88</f>
        <v>0</v>
      </c>
      <c r="H83" s="276">
        <f t="shared" ref="H83:L83" si="30">H84+H86+H88</f>
        <v>0</v>
      </c>
      <c r="I83" s="276">
        <f t="shared" si="30"/>
        <v>0</v>
      </c>
      <c r="J83" s="276">
        <f t="shared" si="30"/>
        <v>0</v>
      </c>
      <c r="K83" s="276">
        <f t="shared" si="25"/>
        <v>0</v>
      </c>
      <c r="L83" s="277">
        <f t="shared" si="30"/>
        <v>0</v>
      </c>
    </row>
    <row r="84" spans="1:15" s="26" customFormat="1" x14ac:dyDescent="0.25">
      <c r="A84" s="214"/>
      <c r="B84" s="224">
        <v>311</v>
      </c>
      <c r="C84" s="224"/>
      <c r="D84" s="231" t="s">
        <v>88</v>
      </c>
      <c r="E84" s="217">
        <f t="shared" ref="E84:L84" si="31">E85</f>
        <v>3209.43</v>
      </c>
      <c r="F84" s="217">
        <f t="shared" si="31"/>
        <v>0</v>
      </c>
      <c r="G84" s="217">
        <f t="shared" si="31"/>
        <v>0</v>
      </c>
      <c r="H84" s="217">
        <f t="shared" si="31"/>
        <v>0</v>
      </c>
      <c r="I84" s="217">
        <f t="shared" si="31"/>
        <v>0</v>
      </c>
      <c r="J84" s="217">
        <f t="shared" si="31"/>
        <v>0</v>
      </c>
      <c r="K84" s="218">
        <f t="shared" si="25"/>
        <v>0</v>
      </c>
      <c r="L84" s="218">
        <f t="shared" si="31"/>
        <v>0</v>
      </c>
    </row>
    <row r="85" spans="1:15" s="26" customFormat="1" x14ac:dyDescent="0.25">
      <c r="A85" s="444">
        <v>3111</v>
      </c>
      <c r="B85" s="445"/>
      <c r="C85" s="445"/>
      <c r="D85" s="219" t="s">
        <v>64</v>
      </c>
      <c r="E85" s="229">
        <v>3209.43</v>
      </c>
      <c r="F85" s="220">
        <v>0</v>
      </c>
      <c r="G85" s="220">
        <v>0</v>
      </c>
      <c r="H85" s="220">
        <v>0</v>
      </c>
      <c r="I85" s="220">
        <v>0</v>
      </c>
      <c r="J85" s="220">
        <v>0</v>
      </c>
      <c r="K85" s="221">
        <f t="shared" si="25"/>
        <v>0</v>
      </c>
      <c r="L85" s="221">
        <v>0</v>
      </c>
    </row>
    <row r="86" spans="1:15" s="26" customFormat="1" x14ac:dyDescent="0.25">
      <c r="A86" s="214"/>
      <c r="B86" s="224">
        <v>312</v>
      </c>
      <c r="C86" s="224"/>
      <c r="D86" s="231" t="s">
        <v>65</v>
      </c>
      <c r="E86" s="217">
        <f t="shared" ref="E86:L86" si="32">E87</f>
        <v>255</v>
      </c>
      <c r="F86" s="217">
        <f t="shared" si="32"/>
        <v>0</v>
      </c>
      <c r="G86" s="217">
        <f t="shared" si="32"/>
        <v>0</v>
      </c>
      <c r="H86" s="217">
        <f t="shared" si="32"/>
        <v>0</v>
      </c>
      <c r="I86" s="217">
        <f t="shared" si="32"/>
        <v>0</v>
      </c>
      <c r="J86" s="217">
        <f t="shared" si="32"/>
        <v>0</v>
      </c>
      <c r="K86" s="218">
        <f t="shared" si="25"/>
        <v>0</v>
      </c>
      <c r="L86" s="218">
        <f t="shared" si="32"/>
        <v>0</v>
      </c>
    </row>
    <row r="87" spans="1:15" s="26" customFormat="1" x14ac:dyDescent="0.25">
      <c r="A87" s="444">
        <v>3121</v>
      </c>
      <c r="B87" s="445"/>
      <c r="C87" s="445"/>
      <c r="D87" s="219" t="s">
        <v>65</v>
      </c>
      <c r="E87" s="229">
        <v>255</v>
      </c>
      <c r="F87" s="204">
        <v>0</v>
      </c>
      <c r="G87" s="204">
        <v>0</v>
      </c>
      <c r="H87" s="204">
        <v>0</v>
      </c>
      <c r="I87" s="204">
        <v>0</v>
      </c>
      <c r="J87" s="204">
        <v>0</v>
      </c>
      <c r="K87" s="221">
        <f t="shared" si="25"/>
        <v>0</v>
      </c>
      <c r="L87" s="278">
        <v>0</v>
      </c>
    </row>
    <row r="88" spans="1:15" s="26" customFormat="1" x14ac:dyDescent="0.25">
      <c r="A88" s="214"/>
      <c r="B88" s="224">
        <v>313</v>
      </c>
      <c r="C88" s="224"/>
      <c r="D88" s="231" t="s">
        <v>66</v>
      </c>
      <c r="E88" s="217">
        <f t="shared" ref="E88:L88" si="33">E89</f>
        <v>529.55999999999995</v>
      </c>
      <c r="F88" s="217">
        <f t="shared" si="33"/>
        <v>0</v>
      </c>
      <c r="G88" s="217">
        <f t="shared" si="33"/>
        <v>0</v>
      </c>
      <c r="H88" s="217">
        <f t="shared" si="33"/>
        <v>0</v>
      </c>
      <c r="I88" s="217">
        <f t="shared" si="33"/>
        <v>0</v>
      </c>
      <c r="J88" s="217">
        <f t="shared" si="33"/>
        <v>0</v>
      </c>
      <c r="K88" s="218">
        <f t="shared" si="25"/>
        <v>0</v>
      </c>
      <c r="L88" s="218">
        <f t="shared" si="33"/>
        <v>0</v>
      </c>
    </row>
    <row r="89" spans="1:15" s="26" customFormat="1" x14ac:dyDescent="0.25">
      <c r="A89" s="444">
        <v>3132</v>
      </c>
      <c r="B89" s="445"/>
      <c r="C89" s="445"/>
      <c r="D89" s="219" t="s">
        <v>89</v>
      </c>
      <c r="E89" s="229">
        <v>529.55999999999995</v>
      </c>
      <c r="F89" s="204">
        <v>0</v>
      </c>
      <c r="G89" s="204">
        <v>0</v>
      </c>
      <c r="H89" s="204">
        <v>0</v>
      </c>
      <c r="I89" s="204">
        <v>0</v>
      </c>
      <c r="J89" s="204">
        <v>0</v>
      </c>
      <c r="K89" s="221">
        <f t="shared" si="25"/>
        <v>0</v>
      </c>
      <c r="L89" s="278">
        <v>0</v>
      </c>
    </row>
    <row r="90" spans="1:15" s="26" customFormat="1" x14ac:dyDescent="0.25">
      <c r="A90" s="444">
        <v>3133</v>
      </c>
      <c r="B90" s="445"/>
      <c r="C90" s="445"/>
      <c r="D90" s="219" t="s">
        <v>115</v>
      </c>
      <c r="E90" s="229">
        <v>0</v>
      </c>
      <c r="F90" s="204">
        <v>0</v>
      </c>
      <c r="G90" s="204">
        <v>0</v>
      </c>
      <c r="H90" s="204">
        <v>0</v>
      </c>
      <c r="I90" s="204">
        <v>0</v>
      </c>
      <c r="J90" s="204">
        <v>0</v>
      </c>
      <c r="K90" s="221"/>
      <c r="L90" s="278">
        <v>0</v>
      </c>
    </row>
    <row r="91" spans="1:15" s="26" customFormat="1" x14ac:dyDescent="0.25">
      <c r="A91" s="273"/>
      <c r="B91" s="274">
        <v>32</v>
      </c>
      <c r="C91" s="274"/>
      <c r="D91" s="275" t="s">
        <v>20</v>
      </c>
      <c r="E91" s="276">
        <f>E92</f>
        <v>504.04</v>
      </c>
      <c r="F91" s="276">
        <f>F92</f>
        <v>0</v>
      </c>
      <c r="G91" s="276">
        <f>G92</f>
        <v>0</v>
      </c>
      <c r="H91" s="276">
        <f t="shared" ref="H91:L91" si="34">H92</f>
        <v>0</v>
      </c>
      <c r="I91" s="276">
        <f t="shared" si="34"/>
        <v>0</v>
      </c>
      <c r="J91" s="276">
        <f t="shared" si="34"/>
        <v>0</v>
      </c>
      <c r="K91" s="276">
        <f t="shared" si="25"/>
        <v>0</v>
      </c>
      <c r="L91" s="277">
        <f t="shared" si="34"/>
        <v>0</v>
      </c>
    </row>
    <row r="92" spans="1:15" s="26" customFormat="1" x14ac:dyDescent="0.25">
      <c r="A92" s="214"/>
      <c r="B92" s="224">
        <v>321</v>
      </c>
      <c r="C92" s="224"/>
      <c r="D92" s="231" t="s">
        <v>27</v>
      </c>
      <c r="E92" s="217">
        <f t="shared" ref="E92:L92" si="35">E93+E94</f>
        <v>504.04</v>
      </c>
      <c r="F92" s="217">
        <f t="shared" si="35"/>
        <v>0</v>
      </c>
      <c r="G92" s="217">
        <f t="shared" si="35"/>
        <v>0</v>
      </c>
      <c r="H92" s="217">
        <f t="shared" si="35"/>
        <v>0</v>
      </c>
      <c r="I92" s="217">
        <f t="shared" si="35"/>
        <v>0</v>
      </c>
      <c r="J92" s="217">
        <f t="shared" si="35"/>
        <v>0</v>
      </c>
      <c r="K92" s="218">
        <f t="shared" si="25"/>
        <v>0</v>
      </c>
      <c r="L92" s="218">
        <f t="shared" si="35"/>
        <v>0</v>
      </c>
    </row>
    <row r="93" spans="1:15" s="26" customFormat="1" x14ac:dyDescent="0.25">
      <c r="A93" s="444">
        <v>3211</v>
      </c>
      <c r="B93" s="445"/>
      <c r="C93" s="445"/>
      <c r="D93" s="268" t="s">
        <v>116</v>
      </c>
      <c r="E93" s="269">
        <v>22.57</v>
      </c>
      <c r="F93" s="204">
        <v>0</v>
      </c>
      <c r="G93" s="204">
        <v>0</v>
      </c>
      <c r="H93" s="204">
        <v>0</v>
      </c>
      <c r="I93" s="204">
        <v>0</v>
      </c>
      <c r="J93" s="204">
        <v>0</v>
      </c>
      <c r="K93" s="221">
        <f t="shared" si="25"/>
        <v>0</v>
      </c>
      <c r="L93" s="278">
        <v>0</v>
      </c>
    </row>
    <row r="94" spans="1:15" s="26" customFormat="1" x14ac:dyDescent="0.25">
      <c r="A94" s="444">
        <v>3212</v>
      </c>
      <c r="B94" s="445"/>
      <c r="C94" s="445"/>
      <c r="D94" s="219" t="s">
        <v>113</v>
      </c>
      <c r="E94" s="229">
        <v>481.47</v>
      </c>
      <c r="F94" s="204">
        <v>0</v>
      </c>
      <c r="G94" s="204">
        <v>0</v>
      </c>
      <c r="H94" s="204">
        <v>0</v>
      </c>
      <c r="I94" s="204">
        <v>0</v>
      </c>
      <c r="J94" s="204">
        <v>0</v>
      </c>
      <c r="K94" s="221">
        <f t="shared" si="25"/>
        <v>0</v>
      </c>
      <c r="L94" s="278">
        <v>0</v>
      </c>
    </row>
    <row r="95" spans="1:15" x14ac:dyDescent="0.25">
      <c r="A95" s="280" t="s">
        <v>142</v>
      </c>
      <c r="B95" s="281"/>
      <c r="C95" s="281"/>
      <c r="D95" s="270" t="s">
        <v>143</v>
      </c>
      <c r="E95" s="198">
        <f>E97+E111</f>
        <v>3094.6100000000006</v>
      </c>
      <c r="F95" s="198">
        <f>F97+F111</f>
        <v>4475.4000000000005</v>
      </c>
      <c r="G95" s="198">
        <f>G97+G111</f>
        <v>0</v>
      </c>
      <c r="H95" s="198">
        <f t="shared" ref="H95:J95" si="36">H97+H111</f>
        <v>0</v>
      </c>
      <c r="I95" s="198">
        <f t="shared" si="36"/>
        <v>6636.1200000000008</v>
      </c>
      <c r="J95" s="198">
        <f t="shared" si="36"/>
        <v>6636.1200000000008</v>
      </c>
      <c r="K95" s="198">
        <f t="shared" si="25"/>
        <v>214.44123815278823</v>
      </c>
      <c r="L95" s="199">
        <f>J95/I95*100</f>
        <v>100</v>
      </c>
      <c r="M95" s="26"/>
      <c r="N95" s="26"/>
      <c r="O95" s="26"/>
    </row>
    <row r="96" spans="1:15" ht="15" customHeight="1" x14ac:dyDescent="0.25">
      <c r="A96" s="452" t="s">
        <v>163</v>
      </c>
      <c r="B96" s="453"/>
      <c r="C96" s="453"/>
      <c r="D96" s="250" t="s">
        <v>9</v>
      </c>
      <c r="E96" s="251"/>
      <c r="F96" s="204"/>
      <c r="G96" s="204"/>
      <c r="H96" s="205"/>
      <c r="I96" s="206"/>
      <c r="J96" s="206"/>
      <c r="K96" s="221"/>
      <c r="L96" s="266">
        <v>0</v>
      </c>
      <c r="M96" s="26"/>
      <c r="N96" s="26"/>
      <c r="O96" s="26"/>
    </row>
    <row r="97" spans="1:15" ht="15" customHeight="1" x14ac:dyDescent="0.25">
      <c r="A97" s="271"/>
      <c r="B97" s="272">
        <v>3</v>
      </c>
      <c r="C97" s="272"/>
      <c r="D97" s="252" t="s">
        <v>13</v>
      </c>
      <c r="E97" s="209">
        <f t="shared" ref="E97:J97" si="37">E98+E106</f>
        <v>468.75</v>
      </c>
      <c r="F97" s="209">
        <f t="shared" si="37"/>
        <v>671.32</v>
      </c>
      <c r="G97" s="209">
        <f t="shared" si="37"/>
        <v>0</v>
      </c>
      <c r="H97" s="209">
        <f t="shared" si="37"/>
        <v>0</v>
      </c>
      <c r="I97" s="209">
        <f t="shared" si="37"/>
        <v>995.42999999999984</v>
      </c>
      <c r="J97" s="209">
        <f t="shared" si="37"/>
        <v>995.42999999999984</v>
      </c>
      <c r="K97" s="210">
        <f t="shared" si="25"/>
        <v>212.35839999999996</v>
      </c>
      <c r="L97" s="210">
        <f t="shared" ref="L97:L152" si="38">J97/I97*100</f>
        <v>100</v>
      </c>
      <c r="M97" s="26"/>
      <c r="N97" s="26"/>
      <c r="O97" s="26"/>
    </row>
    <row r="98" spans="1:15" s="23" customFormat="1" x14ac:dyDescent="0.25">
      <c r="A98" s="273"/>
      <c r="B98" s="274">
        <v>31</v>
      </c>
      <c r="C98" s="274"/>
      <c r="D98" s="275" t="s">
        <v>14</v>
      </c>
      <c r="E98" s="276">
        <f t="shared" ref="E98:J98" si="39">E99+E101+E103</f>
        <v>421.19</v>
      </c>
      <c r="F98" s="276">
        <f t="shared" si="39"/>
        <v>591.58000000000004</v>
      </c>
      <c r="G98" s="276">
        <f t="shared" si="39"/>
        <v>0</v>
      </c>
      <c r="H98" s="276">
        <f t="shared" si="39"/>
        <v>0</v>
      </c>
      <c r="I98" s="276">
        <f t="shared" si="39"/>
        <v>890.11999999999989</v>
      </c>
      <c r="J98" s="276">
        <f t="shared" si="39"/>
        <v>890.11999999999989</v>
      </c>
      <c r="K98" s="276">
        <f t="shared" si="25"/>
        <v>211.33455210237656</v>
      </c>
      <c r="L98" s="277">
        <f t="shared" si="38"/>
        <v>100</v>
      </c>
      <c r="M98" s="26"/>
      <c r="N98" s="26"/>
      <c r="O98" s="26"/>
    </row>
    <row r="99" spans="1:15" x14ac:dyDescent="0.25">
      <c r="A99" s="214"/>
      <c r="B99" s="224">
        <v>311</v>
      </c>
      <c r="C99" s="224"/>
      <c r="D99" s="231" t="s">
        <v>88</v>
      </c>
      <c r="E99" s="217">
        <f t="shared" ref="E99:J99" si="40">E100</f>
        <v>297.86</v>
      </c>
      <c r="F99" s="217">
        <f t="shared" si="40"/>
        <v>507.8</v>
      </c>
      <c r="G99" s="217">
        <f t="shared" si="40"/>
        <v>0</v>
      </c>
      <c r="H99" s="217">
        <f t="shared" si="40"/>
        <v>0</v>
      </c>
      <c r="I99" s="217">
        <f t="shared" si="40"/>
        <v>712.55</v>
      </c>
      <c r="J99" s="217">
        <f t="shared" si="40"/>
        <v>712.55</v>
      </c>
      <c r="K99" s="218">
        <f t="shared" si="25"/>
        <v>239.22312495803394</v>
      </c>
      <c r="L99" s="218">
        <f t="shared" si="38"/>
        <v>100</v>
      </c>
      <c r="M99" s="26"/>
      <c r="N99" s="26"/>
      <c r="O99" s="26"/>
    </row>
    <row r="100" spans="1:15" x14ac:dyDescent="0.25">
      <c r="A100" s="444">
        <v>3111</v>
      </c>
      <c r="B100" s="445"/>
      <c r="C100" s="445"/>
      <c r="D100" s="219" t="s">
        <v>64</v>
      </c>
      <c r="E100" s="229">
        <v>297.86</v>
      </c>
      <c r="F100" s="204">
        <v>507.8</v>
      </c>
      <c r="G100" s="204">
        <v>0</v>
      </c>
      <c r="H100" s="204">
        <v>0</v>
      </c>
      <c r="I100" s="204">
        <v>712.55</v>
      </c>
      <c r="J100" s="204">
        <v>712.55</v>
      </c>
      <c r="K100" s="221">
        <f t="shared" si="25"/>
        <v>239.22312495803394</v>
      </c>
      <c r="L100" s="266">
        <f t="shared" si="38"/>
        <v>100</v>
      </c>
      <c r="M100" s="26"/>
      <c r="N100" s="26"/>
      <c r="O100" s="26"/>
    </row>
    <row r="101" spans="1:15" x14ac:dyDescent="0.25">
      <c r="A101" s="214"/>
      <c r="B101" s="224">
        <v>312</v>
      </c>
      <c r="C101" s="224"/>
      <c r="D101" s="231" t="s">
        <v>65</v>
      </c>
      <c r="E101" s="217">
        <f t="shared" ref="E101:J101" si="41">E102</f>
        <v>75</v>
      </c>
      <c r="F101" s="217">
        <f t="shared" si="41"/>
        <v>0</v>
      </c>
      <c r="G101" s="217">
        <f t="shared" si="41"/>
        <v>0</v>
      </c>
      <c r="H101" s="217">
        <f t="shared" si="41"/>
        <v>0</v>
      </c>
      <c r="I101" s="217">
        <f t="shared" si="41"/>
        <v>60</v>
      </c>
      <c r="J101" s="217">
        <f t="shared" si="41"/>
        <v>60</v>
      </c>
      <c r="K101" s="218">
        <f t="shared" si="25"/>
        <v>80</v>
      </c>
      <c r="L101" s="218">
        <f t="shared" si="38"/>
        <v>100</v>
      </c>
      <c r="M101" s="26"/>
      <c r="N101" s="26"/>
      <c r="O101" s="26"/>
    </row>
    <row r="102" spans="1:15" x14ac:dyDescent="0.25">
      <c r="A102" s="444">
        <v>3121</v>
      </c>
      <c r="B102" s="445"/>
      <c r="C102" s="445"/>
      <c r="D102" s="219" t="s">
        <v>65</v>
      </c>
      <c r="E102" s="229">
        <v>75</v>
      </c>
      <c r="F102" s="204">
        <v>0</v>
      </c>
      <c r="G102" s="204">
        <v>0</v>
      </c>
      <c r="H102" s="204">
        <v>0</v>
      </c>
      <c r="I102" s="204">
        <v>60</v>
      </c>
      <c r="J102" s="204">
        <v>60</v>
      </c>
      <c r="K102" s="221">
        <f t="shared" si="25"/>
        <v>80</v>
      </c>
      <c r="L102" s="266">
        <f t="shared" si="38"/>
        <v>100</v>
      </c>
      <c r="M102" s="26"/>
      <c r="N102" s="26"/>
      <c r="O102" s="26"/>
    </row>
    <row r="103" spans="1:15" x14ac:dyDescent="0.25">
      <c r="A103" s="214"/>
      <c r="B103" s="224">
        <v>313</v>
      </c>
      <c r="C103" s="224"/>
      <c r="D103" s="231" t="s">
        <v>66</v>
      </c>
      <c r="E103" s="217">
        <f t="shared" ref="E103:J103" si="42">E104</f>
        <v>48.33</v>
      </c>
      <c r="F103" s="217">
        <f t="shared" si="42"/>
        <v>83.78</v>
      </c>
      <c r="G103" s="217">
        <f t="shared" si="42"/>
        <v>0</v>
      </c>
      <c r="H103" s="217">
        <f t="shared" si="42"/>
        <v>0</v>
      </c>
      <c r="I103" s="217">
        <f t="shared" si="42"/>
        <v>117.57</v>
      </c>
      <c r="J103" s="217">
        <f t="shared" si="42"/>
        <v>117.57</v>
      </c>
      <c r="K103" s="218">
        <f t="shared" si="25"/>
        <v>243.26505276225947</v>
      </c>
      <c r="L103" s="218">
        <f t="shared" si="38"/>
        <v>100</v>
      </c>
      <c r="M103" s="26"/>
      <c r="N103" s="26"/>
      <c r="O103" s="26"/>
    </row>
    <row r="104" spans="1:15" ht="19.5" customHeight="1" x14ac:dyDescent="0.25">
      <c r="A104" s="444">
        <v>3132</v>
      </c>
      <c r="B104" s="445"/>
      <c r="C104" s="445"/>
      <c r="D104" s="219" t="s">
        <v>89</v>
      </c>
      <c r="E104" s="229">
        <v>48.33</v>
      </c>
      <c r="F104" s="204">
        <v>83.78</v>
      </c>
      <c r="G104" s="204">
        <v>0</v>
      </c>
      <c r="H104" s="204">
        <v>0</v>
      </c>
      <c r="I104" s="204">
        <v>117.57</v>
      </c>
      <c r="J104" s="204">
        <v>117.57</v>
      </c>
      <c r="K104" s="221">
        <f t="shared" si="25"/>
        <v>243.26505276225947</v>
      </c>
      <c r="L104" s="266">
        <f t="shared" si="38"/>
        <v>100</v>
      </c>
      <c r="M104" s="26"/>
      <c r="N104" s="26"/>
      <c r="O104" s="26"/>
    </row>
    <row r="105" spans="1:15" s="23" customFormat="1" x14ac:dyDescent="0.25">
      <c r="A105" s="444">
        <v>3133</v>
      </c>
      <c r="B105" s="445"/>
      <c r="C105" s="445"/>
      <c r="D105" s="219" t="s">
        <v>115</v>
      </c>
      <c r="E105" s="229"/>
      <c r="F105" s="204">
        <v>0</v>
      </c>
      <c r="G105" s="204">
        <v>0</v>
      </c>
      <c r="H105" s="204">
        <v>0</v>
      </c>
      <c r="I105" s="204"/>
      <c r="J105" s="204"/>
      <c r="K105" s="221"/>
      <c r="L105" s="266"/>
      <c r="M105" s="26"/>
      <c r="N105" s="26"/>
      <c r="O105" s="26"/>
    </row>
    <row r="106" spans="1:15" x14ac:dyDescent="0.25">
      <c r="A106" s="273"/>
      <c r="B106" s="274">
        <v>32</v>
      </c>
      <c r="C106" s="274"/>
      <c r="D106" s="275" t="s">
        <v>20</v>
      </c>
      <c r="E106" s="276">
        <f t="shared" ref="E106:J106" si="43">E107</f>
        <v>47.56</v>
      </c>
      <c r="F106" s="276">
        <f t="shared" si="43"/>
        <v>79.740000000000009</v>
      </c>
      <c r="G106" s="276">
        <f t="shared" si="43"/>
        <v>0</v>
      </c>
      <c r="H106" s="276">
        <f t="shared" si="43"/>
        <v>0</v>
      </c>
      <c r="I106" s="276">
        <f t="shared" si="43"/>
        <v>105.31</v>
      </c>
      <c r="J106" s="276">
        <f t="shared" si="43"/>
        <v>105.31</v>
      </c>
      <c r="K106" s="276">
        <f t="shared" si="25"/>
        <v>221.42556770395291</v>
      </c>
      <c r="L106" s="277">
        <f t="shared" si="38"/>
        <v>100</v>
      </c>
      <c r="M106" s="26"/>
      <c r="N106" s="26"/>
      <c r="O106" s="26"/>
    </row>
    <row r="107" spans="1:15" ht="19.5" customHeight="1" x14ac:dyDescent="0.25">
      <c r="A107" s="214"/>
      <c r="B107" s="224">
        <v>321</v>
      </c>
      <c r="C107" s="224"/>
      <c r="D107" s="231" t="s">
        <v>27</v>
      </c>
      <c r="E107" s="217">
        <f t="shared" ref="E107:J107" si="44">E108+E109</f>
        <v>47.56</v>
      </c>
      <c r="F107" s="217">
        <f t="shared" si="44"/>
        <v>79.740000000000009</v>
      </c>
      <c r="G107" s="217">
        <f t="shared" si="44"/>
        <v>0</v>
      </c>
      <c r="H107" s="217">
        <f t="shared" si="44"/>
        <v>0</v>
      </c>
      <c r="I107" s="217">
        <f t="shared" si="44"/>
        <v>105.31</v>
      </c>
      <c r="J107" s="217">
        <f t="shared" si="44"/>
        <v>105.31</v>
      </c>
      <c r="K107" s="218">
        <f t="shared" si="25"/>
        <v>221.42556770395291</v>
      </c>
      <c r="L107" s="218">
        <f t="shared" si="38"/>
        <v>100</v>
      </c>
      <c r="M107" s="26"/>
      <c r="N107" s="26"/>
      <c r="O107" s="26"/>
    </row>
    <row r="108" spans="1:15" x14ac:dyDescent="0.25">
      <c r="A108" s="444">
        <v>3211</v>
      </c>
      <c r="B108" s="445"/>
      <c r="C108" s="445"/>
      <c r="D108" s="268" t="s">
        <v>116</v>
      </c>
      <c r="E108" s="269">
        <v>0</v>
      </c>
      <c r="F108" s="204">
        <v>3.98</v>
      </c>
      <c r="G108" s="204">
        <v>0</v>
      </c>
      <c r="H108" s="204">
        <v>0</v>
      </c>
      <c r="I108" s="204">
        <v>18</v>
      </c>
      <c r="J108" s="204">
        <v>18</v>
      </c>
      <c r="K108" s="221"/>
      <c r="L108" s="266">
        <f t="shared" si="38"/>
        <v>100</v>
      </c>
      <c r="M108" s="26"/>
      <c r="N108" s="26"/>
      <c r="O108" s="26"/>
    </row>
    <row r="109" spans="1:15" x14ac:dyDescent="0.25">
      <c r="A109" s="444">
        <v>3212</v>
      </c>
      <c r="B109" s="445"/>
      <c r="C109" s="445"/>
      <c r="D109" s="219" t="s">
        <v>113</v>
      </c>
      <c r="E109" s="229">
        <v>47.56</v>
      </c>
      <c r="F109" s="204">
        <v>75.760000000000005</v>
      </c>
      <c r="G109" s="204">
        <v>0</v>
      </c>
      <c r="H109" s="204">
        <v>0</v>
      </c>
      <c r="I109" s="204">
        <v>87.31</v>
      </c>
      <c r="J109" s="204">
        <v>87.31</v>
      </c>
      <c r="K109" s="221">
        <f t="shared" si="25"/>
        <v>183.57863751051303</v>
      </c>
      <c r="L109" s="266">
        <f t="shared" si="38"/>
        <v>100</v>
      </c>
      <c r="M109" s="26"/>
      <c r="N109" s="26"/>
      <c r="O109" s="26"/>
    </row>
    <row r="110" spans="1:15" ht="15" customHeight="1" x14ac:dyDescent="0.25">
      <c r="A110" s="452" t="s">
        <v>172</v>
      </c>
      <c r="B110" s="453"/>
      <c r="C110" s="453"/>
      <c r="D110" s="250" t="s">
        <v>173</v>
      </c>
      <c r="E110" s="251"/>
      <c r="F110" s="279"/>
      <c r="G110" s="204"/>
      <c r="H110" s="204"/>
      <c r="I110" s="204"/>
      <c r="J110" s="204"/>
      <c r="K110" s="221"/>
      <c r="L110" s="266"/>
      <c r="M110" s="26"/>
      <c r="N110" s="26"/>
      <c r="O110" s="26"/>
    </row>
    <row r="111" spans="1:15" x14ac:dyDescent="0.25">
      <c r="A111" s="271"/>
      <c r="B111" s="272">
        <v>3</v>
      </c>
      <c r="C111" s="272"/>
      <c r="D111" s="252" t="s">
        <v>13</v>
      </c>
      <c r="E111" s="209">
        <f t="shared" ref="E111:J111" si="45">E112+E120</f>
        <v>2625.8600000000006</v>
      </c>
      <c r="F111" s="209">
        <f t="shared" si="45"/>
        <v>3804.0800000000004</v>
      </c>
      <c r="G111" s="209">
        <f t="shared" si="45"/>
        <v>0</v>
      </c>
      <c r="H111" s="209">
        <f t="shared" si="45"/>
        <v>0</v>
      </c>
      <c r="I111" s="209">
        <f t="shared" si="45"/>
        <v>5640.6900000000005</v>
      </c>
      <c r="J111" s="209">
        <f t="shared" si="45"/>
        <v>5640.6900000000005</v>
      </c>
      <c r="K111" s="210">
        <f t="shared" si="25"/>
        <v>214.81305172400658</v>
      </c>
      <c r="L111" s="210">
        <f t="shared" si="38"/>
        <v>100</v>
      </c>
      <c r="M111" s="26"/>
      <c r="N111" s="26"/>
      <c r="O111" s="26"/>
    </row>
    <row r="112" spans="1:15" x14ac:dyDescent="0.25">
      <c r="A112" s="273"/>
      <c r="B112" s="274">
        <v>31</v>
      </c>
      <c r="C112" s="274"/>
      <c r="D112" s="275" t="s">
        <v>14</v>
      </c>
      <c r="E112" s="276">
        <f>E113+E115+E117</f>
        <v>2358.3700000000003</v>
      </c>
      <c r="F112" s="276">
        <f>F113+F115+F117</f>
        <v>3352.1800000000003</v>
      </c>
      <c r="G112" s="276">
        <f>G113+G115+G117</f>
        <v>0</v>
      </c>
      <c r="H112" s="276">
        <f t="shared" ref="H112:J112" si="46">H113+H115+H117</f>
        <v>0</v>
      </c>
      <c r="I112" s="276">
        <f t="shared" si="46"/>
        <v>5043.9400000000005</v>
      </c>
      <c r="J112" s="276">
        <f t="shared" si="46"/>
        <v>5043.9400000000005</v>
      </c>
      <c r="K112" s="276">
        <f t="shared" si="25"/>
        <v>213.87398923832984</v>
      </c>
      <c r="L112" s="277">
        <f t="shared" si="38"/>
        <v>100</v>
      </c>
      <c r="M112" s="26"/>
      <c r="N112" s="26"/>
      <c r="O112" s="26"/>
    </row>
    <row r="113" spans="1:16" x14ac:dyDescent="0.25">
      <c r="A113" s="214"/>
      <c r="B113" s="224">
        <v>311</v>
      </c>
      <c r="C113" s="224"/>
      <c r="D113" s="231" t="s">
        <v>88</v>
      </c>
      <c r="E113" s="217">
        <f t="shared" ref="E113:J113" si="47">E114</f>
        <v>1659.55</v>
      </c>
      <c r="F113" s="217">
        <f t="shared" si="47"/>
        <v>2877.4</v>
      </c>
      <c r="G113" s="217">
        <f t="shared" si="47"/>
        <v>0</v>
      </c>
      <c r="H113" s="217">
        <f t="shared" si="47"/>
        <v>0</v>
      </c>
      <c r="I113" s="217">
        <f t="shared" si="47"/>
        <v>4037.71</v>
      </c>
      <c r="J113" s="217">
        <f t="shared" si="47"/>
        <v>4037.71</v>
      </c>
      <c r="K113" s="218">
        <f t="shared" si="25"/>
        <v>243.30149739387187</v>
      </c>
      <c r="L113" s="218">
        <f t="shared" si="38"/>
        <v>100</v>
      </c>
      <c r="M113" s="26"/>
      <c r="N113" s="26"/>
      <c r="O113" s="26"/>
    </row>
    <row r="114" spans="1:16" x14ac:dyDescent="0.25">
      <c r="A114" s="444">
        <v>3111</v>
      </c>
      <c r="B114" s="445"/>
      <c r="C114" s="445"/>
      <c r="D114" s="219" t="s">
        <v>64</v>
      </c>
      <c r="E114" s="229">
        <v>1659.55</v>
      </c>
      <c r="F114" s="220">
        <v>2877.4</v>
      </c>
      <c r="G114" s="220">
        <v>0</v>
      </c>
      <c r="H114" s="220">
        <v>0</v>
      </c>
      <c r="I114" s="220">
        <v>4037.71</v>
      </c>
      <c r="J114" s="220">
        <v>4037.71</v>
      </c>
      <c r="K114" s="221">
        <f t="shared" si="25"/>
        <v>243.30149739387187</v>
      </c>
      <c r="L114" s="266">
        <f t="shared" si="38"/>
        <v>100</v>
      </c>
      <c r="M114" s="26"/>
      <c r="N114" s="26"/>
      <c r="O114" s="26"/>
    </row>
    <row r="115" spans="1:16" s="23" customFormat="1" x14ac:dyDescent="0.25">
      <c r="A115" s="214"/>
      <c r="B115" s="224">
        <v>312</v>
      </c>
      <c r="C115" s="224"/>
      <c r="D115" s="231" t="s">
        <v>65</v>
      </c>
      <c r="E115" s="217">
        <f t="shared" ref="E115:J115" si="48">E116</f>
        <v>425</v>
      </c>
      <c r="F115" s="217">
        <f t="shared" si="48"/>
        <v>0</v>
      </c>
      <c r="G115" s="217">
        <f t="shared" si="48"/>
        <v>0</v>
      </c>
      <c r="H115" s="217">
        <f t="shared" si="48"/>
        <v>0</v>
      </c>
      <c r="I115" s="217">
        <f t="shared" si="48"/>
        <v>340</v>
      </c>
      <c r="J115" s="217">
        <f t="shared" si="48"/>
        <v>340</v>
      </c>
      <c r="K115" s="218">
        <f t="shared" si="25"/>
        <v>80</v>
      </c>
      <c r="L115" s="218">
        <f t="shared" si="38"/>
        <v>100</v>
      </c>
      <c r="M115" s="26"/>
      <c r="N115" s="26"/>
      <c r="O115" s="26"/>
    </row>
    <row r="116" spans="1:16" x14ac:dyDescent="0.25">
      <c r="A116" s="444">
        <v>3121</v>
      </c>
      <c r="B116" s="445"/>
      <c r="C116" s="445"/>
      <c r="D116" s="219" t="s">
        <v>65</v>
      </c>
      <c r="E116" s="229">
        <v>425</v>
      </c>
      <c r="F116" s="204">
        <v>0</v>
      </c>
      <c r="G116" s="204">
        <v>0</v>
      </c>
      <c r="H116" s="204">
        <v>0</v>
      </c>
      <c r="I116" s="204">
        <v>340</v>
      </c>
      <c r="J116" s="204">
        <v>340</v>
      </c>
      <c r="K116" s="221">
        <f t="shared" si="25"/>
        <v>80</v>
      </c>
      <c r="L116" s="266">
        <f t="shared" si="38"/>
        <v>100</v>
      </c>
      <c r="M116" s="26"/>
      <c r="N116" s="26"/>
      <c r="O116" s="26"/>
    </row>
    <row r="117" spans="1:16" x14ac:dyDescent="0.25">
      <c r="A117" s="214"/>
      <c r="B117" s="224">
        <v>313</v>
      </c>
      <c r="C117" s="224"/>
      <c r="D117" s="231" t="s">
        <v>66</v>
      </c>
      <c r="E117" s="217">
        <f t="shared" ref="E117:J117" si="49">E118</f>
        <v>273.82</v>
      </c>
      <c r="F117" s="217">
        <f t="shared" si="49"/>
        <v>474.78</v>
      </c>
      <c r="G117" s="217">
        <f t="shared" si="49"/>
        <v>0</v>
      </c>
      <c r="H117" s="217">
        <f t="shared" si="49"/>
        <v>0</v>
      </c>
      <c r="I117" s="217">
        <f t="shared" si="49"/>
        <v>666.23</v>
      </c>
      <c r="J117" s="217">
        <f t="shared" si="49"/>
        <v>666.23</v>
      </c>
      <c r="K117" s="218">
        <f t="shared" si="25"/>
        <v>243.30947337667084</v>
      </c>
      <c r="L117" s="218">
        <f t="shared" si="38"/>
        <v>100</v>
      </c>
      <c r="M117" s="26"/>
      <c r="N117" s="26"/>
      <c r="O117" s="26"/>
    </row>
    <row r="118" spans="1:16" x14ac:dyDescent="0.25">
      <c r="A118" s="444">
        <v>3132</v>
      </c>
      <c r="B118" s="445"/>
      <c r="C118" s="445"/>
      <c r="D118" s="219" t="s">
        <v>89</v>
      </c>
      <c r="E118" s="229">
        <v>273.82</v>
      </c>
      <c r="F118" s="204">
        <v>474.78</v>
      </c>
      <c r="G118" s="204">
        <v>0</v>
      </c>
      <c r="H118" s="204">
        <v>0</v>
      </c>
      <c r="I118" s="204">
        <v>666.23</v>
      </c>
      <c r="J118" s="204">
        <v>666.23</v>
      </c>
      <c r="K118" s="221">
        <f t="shared" si="25"/>
        <v>243.30947337667084</v>
      </c>
      <c r="L118" s="266">
        <f t="shared" si="38"/>
        <v>100</v>
      </c>
      <c r="M118" s="26"/>
      <c r="N118" s="26"/>
      <c r="O118" s="26"/>
      <c r="P118" s="58"/>
    </row>
    <row r="119" spans="1:16" x14ac:dyDescent="0.25">
      <c r="A119" s="444">
        <v>3133</v>
      </c>
      <c r="B119" s="445"/>
      <c r="C119" s="445"/>
      <c r="D119" s="219" t="s">
        <v>115</v>
      </c>
      <c r="E119" s="229">
        <v>0</v>
      </c>
      <c r="F119" s="204">
        <v>0</v>
      </c>
      <c r="G119" s="204">
        <v>0</v>
      </c>
      <c r="H119" s="204">
        <v>0</v>
      </c>
      <c r="I119" s="204">
        <v>0</v>
      </c>
      <c r="J119" s="204">
        <v>0</v>
      </c>
      <c r="K119" s="221"/>
      <c r="L119" s="266"/>
      <c r="M119" s="26"/>
      <c r="N119" s="26"/>
      <c r="O119" s="26"/>
    </row>
    <row r="120" spans="1:16" ht="14.25" customHeight="1" x14ac:dyDescent="0.25">
      <c r="A120" s="273"/>
      <c r="B120" s="274">
        <v>32</v>
      </c>
      <c r="C120" s="274"/>
      <c r="D120" s="275" t="s">
        <v>20</v>
      </c>
      <c r="E120" s="276">
        <f>E121</f>
        <v>267.49</v>
      </c>
      <c r="F120" s="276">
        <f>F121</f>
        <v>451.9</v>
      </c>
      <c r="G120" s="276">
        <f>G121</f>
        <v>0</v>
      </c>
      <c r="H120" s="276">
        <f t="shared" ref="H120:J120" si="50">H121</f>
        <v>0</v>
      </c>
      <c r="I120" s="276">
        <f t="shared" si="50"/>
        <v>596.75</v>
      </c>
      <c r="J120" s="276">
        <f t="shared" si="50"/>
        <v>596.75</v>
      </c>
      <c r="K120" s="276">
        <f t="shared" si="25"/>
        <v>223.09245205428238</v>
      </c>
      <c r="L120" s="277">
        <f t="shared" si="38"/>
        <v>100</v>
      </c>
      <c r="M120" s="26"/>
      <c r="N120" s="26"/>
      <c r="O120" s="26"/>
    </row>
    <row r="121" spans="1:16" s="18" customFormat="1" x14ac:dyDescent="0.25">
      <c r="A121" s="214"/>
      <c r="B121" s="224">
        <v>321</v>
      </c>
      <c r="C121" s="224"/>
      <c r="D121" s="231" t="s">
        <v>27</v>
      </c>
      <c r="E121" s="217">
        <f t="shared" ref="E121:J121" si="51">E122+E123</f>
        <v>267.49</v>
      </c>
      <c r="F121" s="217">
        <f t="shared" si="51"/>
        <v>451.9</v>
      </c>
      <c r="G121" s="217">
        <f t="shared" si="51"/>
        <v>0</v>
      </c>
      <c r="H121" s="217">
        <f t="shared" si="51"/>
        <v>0</v>
      </c>
      <c r="I121" s="217">
        <f t="shared" si="51"/>
        <v>596.75</v>
      </c>
      <c r="J121" s="217">
        <f t="shared" si="51"/>
        <v>596.75</v>
      </c>
      <c r="K121" s="218">
        <f t="shared" si="25"/>
        <v>223.09245205428238</v>
      </c>
      <c r="L121" s="218">
        <f t="shared" si="38"/>
        <v>100</v>
      </c>
      <c r="M121" s="26"/>
      <c r="N121" s="26"/>
      <c r="O121" s="26"/>
    </row>
    <row r="122" spans="1:16" s="23" customFormat="1" x14ac:dyDescent="0.25">
      <c r="A122" s="444">
        <v>3211</v>
      </c>
      <c r="B122" s="445"/>
      <c r="C122" s="445"/>
      <c r="D122" s="268" t="s">
        <v>116</v>
      </c>
      <c r="E122" s="269">
        <v>0</v>
      </c>
      <c r="F122" s="204">
        <v>22.57</v>
      </c>
      <c r="G122" s="204">
        <v>0</v>
      </c>
      <c r="H122" s="204">
        <v>0</v>
      </c>
      <c r="I122" s="204">
        <v>102</v>
      </c>
      <c r="J122" s="204">
        <v>102</v>
      </c>
      <c r="K122" s="221"/>
      <c r="L122" s="266">
        <f t="shared" si="38"/>
        <v>100</v>
      </c>
      <c r="M122" s="26"/>
      <c r="N122" s="26"/>
      <c r="O122" s="26"/>
    </row>
    <row r="123" spans="1:16" ht="16.5" customHeight="1" x14ac:dyDescent="0.25">
      <c r="A123" s="444">
        <v>3212</v>
      </c>
      <c r="B123" s="445"/>
      <c r="C123" s="445"/>
      <c r="D123" s="219" t="s">
        <v>113</v>
      </c>
      <c r="E123" s="229">
        <v>267.49</v>
      </c>
      <c r="F123" s="204">
        <v>429.33</v>
      </c>
      <c r="G123" s="204">
        <v>0</v>
      </c>
      <c r="H123" s="204">
        <v>0</v>
      </c>
      <c r="I123" s="204">
        <v>494.75</v>
      </c>
      <c r="J123" s="204">
        <v>494.75</v>
      </c>
      <c r="K123" s="221">
        <f t="shared" si="25"/>
        <v>184.9601854274926</v>
      </c>
      <c r="L123" s="266">
        <f t="shared" si="38"/>
        <v>100</v>
      </c>
      <c r="M123" s="26"/>
      <c r="N123" s="26"/>
      <c r="O123" s="26"/>
    </row>
    <row r="124" spans="1:16" x14ac:dyDescent="0.25">
      <c r="A124" s="446" t="s">
        <v>198</v>
      </c>
      <c r="B124" s="447"/>
      <c r="C124" s="447"/>
      <c r="D124" s="270" t="s">
        <v>184</v>
      </c>
      <c r="E124" s="198">
        <f t="shared" ref="E124:J124" si="52">E126+E140</f>
        <v>0</v>
      </c>
      <c r="F124" s="198">
        <f t="shared" si="52"/>
        <v>3524.7100000000005</v>
      </c>
      <c r="G124" s="198">
        <f t="shared" si="52"/>
        <v>4475.4000000000005</v>
      </c>
      <c r="H124" s="198">
        <f t="shared" si="52"/>
        <v>3548.7200000000003</v>
      </c>
      <c r="I124" s="198">
        <f t="shared" si="52"/>
        <v>4126.54</v>
      </c>
      <c r="J124" s="198">
        <f t="shared" si="52"/>
        <v>4126.54</v>
      </c>
      <c r="K124" s="198"/>
      <c r="L124" s="199">
        <f t="shared" si="38"/>
        <v>100</v>
      </c>
      <c r="M124" s="26"/>
      <c r="N124" s="26"/>
      <c r="O124" s="26"/>
    </row>
    <row r="125" spans="1:16" s="16" customFormat="1" ht="15" customHeight="1" x14ac:dyDescent="0.25">
      <c r="A125" s="452" t="s">
        <v>163</v>
      </c>
      <c r="B125" s="453"/>
      <c r="C125" s="453"/>
      <c r="D125" s="250" t="s">
        <v>9</v>
      </c>
      <c r="E125" s="251"/>
      <c r="F125" s="204"/>
      <c r="G125" s="204"/>
      <c r="H125" s="204"/>
      <c r="I125" s="204"/>
      <c r="J125" s="204"/>
      <c r="K125" s="221"/>
      <c r="L125" s="266"/>
      <c r="M125" s="26"/>
    </row>
    <row r="126" spans="1:16" s="28" customFormat="1" x14ac:dyDescent="0.25">
      <c r="A126" s="271"/>
      <c r="B126" s="272">
        <v>3</v>
      </c>
      <c r="C126" s="272"/>
      <c r="D126" s="252" t="s">
        <v>13</v>
      </c>
      <c r="E126" s="209">
        <f t="shared" ref="E126:J126" si="53">E127+E135</f>
        <v>0</v>
      </c>
      <c r="F126" s="209">
        <f t="shared" si="53"/>
        <v>528.29000000000008</v>
      </c>
      <c r="G126" s="209">
        <f t="shared" si="53"/>
        <v>671.32</v>
      </c>
      <c r="H126" s="209">
        <f t="shared" si="53"/>
        <v>671.32</v>
      </c>
      <c r="I126" s="209">
        <f t="shared" si="53"/>
        <v>1072.9100000000001</v>
      </c>
      <c r="J126" s="209">
        <f t="shared" si="53"/>
        <v>1072.9100000000001</v>
      </c>
      <c r="K126" s="210"/>
      <c r="L126" s="210">
        <f t="shared" si="38"/>
        <v>100</v>
      </c>
      <c r="M126" s="26"/>
    </row>
    <row r="127" spans="1:16" s="28" customFormat="1" x14ac:dyDescent="0.25">
      <c r="A127" s="273"/>
      <c r="B127" s="274">
        <v>31</v>
      </c>
      <c r="C127" s="274"/>
      <c r="D127" s="275" t="s">
        <v>14</v>
      </c>
      <c r="E127" s="276">
        <f t="shared" ref="E127:J127" si="54">E128+E130+E132</f>
        <v>0</v>
      </c>
      <c r="F127" s="276">
        <f t="shared" si="54"/>
        <v>482.84000000000003</v>
      </c>
      <c r="G127" s="276">
        <f t="shared" si="54"/>
        <v>591.58000000000004</v>
      </c>
      <c r="H127" s="276">
        <f t="shared" si="54"/>
        <v>591.58000000000004</v>
      </c>
      <c r="I127" s="276">
        <f t="shared" si="54"/>
        <v>1003.62</v>
      </c>
      <c r="J127" s="276">
        <f t="shared" si="54"/>
        <v>1003.62</v>
      </c>
      <c r="K127" s="276"/>
      <c r="L127" s="277">
        <f t="shared" si="38"/>
        <v>100</v>
      </c>
      <c r="M127" s="26"/>
    </row>
    <row r="128" spans="1:16" s="28" customFormat="1" x14ac:dyDescent="0.25">
      <c r="A128" s="214"/>
      <c r="B128" s="224">
        <v>311</v>
      </c>
      <c r="C128" s="224"/>
      <c r="D128" s="231" t="s">
        <v>88</v>
      </c>
      <c r="E128" s="217">
        <f t="shared" ref="E128:J128" si="55">E129</f>
        <v>0</v>
      </c>
      <c r="F128" s="217">
        <f t="shared" si="55"/>
        <v>396</v>
      </c>
      <c r="G128" s="217">
        <f t="shared" si="55"/>
        <v>507.8</v>
      </c>
      <c r="H128" s="217">
        <f t="shared" si="55"/>
        <v>507.8</v>
      </c>
      <c r="I128" s="217">
        <f t="shared" si="55"/>
        <v>772.2</v>
      </c>
      <c r="J128" s="217">
        <f t="shared" si="55"/>
        <v>772.2</v>
      </c>
      <c r="K128" s="218"/>
      <c r="L128" s="218">
        <f t="shared" si="38"/>
        <v>100</v>
      </c>
      <c r="M128" s="26"/>
    </row>
    <row r="129" spans="1:15" s="23" customFormat="1" x14ac:dyDescent="0.25">
      <c r="A129" s="444">
        <v>3111</v>
      </c>
      <c r="B129" s="445"/>
      <c r="C129" s="445"/>
      <c r="D129" s="219" t="s">
        <v>64</v>
      </c>
      <c r="E129" s="229">
        <v>0</v>
      </c>
      <c r="F129" s="204">
        <v>396</v>
      </c>
      <c r="G129" s="204">
        <v>507.8</v>
      </c>
      <c r="H129" s="204">
        <v>507.8</v>
      </c>
      <c r="I129" s="204">
        <v>772.2</v>
      </c>
      <c r="J129" s="204">
        <v>772.2</v>
      </c>
      <c r="K129" s="221"/>
      <c r="L129" s="266">
        <f t="shared" si="38"/>
        <v>100</v>
      </c>
      <c r="M129" s="26"/>
    </row>
    <row r="130" spans="1:15" x14ac:dyDescent="0.25">
      <c r="A130" s="214"/>
      <c r="B130" s="224">
        <v>312</v>
      </c>
      <c r="C130" s="224"/>
      <c r="D130" s="231" t="s">
        <v>65</v>
      </c>
      <c r="E130" s="217">
        <f t="shared" ref="E130:J130" si="56">E131</f>
        <v>0</v>
      </c>
      <c r="F130" s="217">
        <f t="shared" si="56"/>
        <v>21.5</v>
      </c>
      <c r="G130" s="217">
        <f t="shared" si="56"/>
        <v>0</v>
      </c>
      <c r="H130" s="217">
        <f t="shared" si="56"/>
        <v>0</v>
      </c>
      <c r="I130" s="217">
        <f t="shared" si="56"/>
        <v>104</v>
      </c>
      <c r="J130" s="217">
        <f t="shared" si="56"/>
        <v>104</v>
      </c>
      <c r="K130" s="218"/>
      <c r="L130" s="218">
        <f t="shared" si="38"/>
        <v>100</v>
      </c>
      <c r="M130" s="26"/>
      <c r="N130" s="26"/>
      <c r="O130" s="26"/>
    </row>
    <row r="131" spans="1:15" ht="14.45" customHeight="1" x14ac:dyDescent="0.25">
      <c r="A131" s="444">
        <v>3121</v>
      </c>
      <c r="B131" s="445"/>
      <c r="C131" s="445"/>
      <c r="D131" s="219" t="s">
        <v>65</v>
      </c>
      <c r="E131" s="229">
        <v>0</v>
      </c>
      <c r="F131" s="204">
        <v>21.5</v>
      </c>
      <c r="G131" s="204">
        <v>0</v>
      </c>
      <c r="H131" s="204">
        <v>0</v>
      </c>
      <c r="I131" s="204">
        <v>104</v>
      </c>
      <c r="J131" s="204">
        <v>104</v>
      </c>
      <c r="K131" s="221"/>
      <c r="L131" s="266">
        <f t="shared" si="38"/>
        <v>100</v>
      </c>
      <c r="M131" s="26"/>
      <c r="N131" s="26"/>
      <c r="O131" s="26"/>
    </row>
    <row r="132" spans="1:15" s="16" customFormat="1" ht="15" customHeight="1" x14ac:dyDescent="0.25">
      <c r="A132" s="214"/>
      <c r="B132" s="224">
        <v>313</v>
      </c>
      <c r="C132" s="224"/>
      <c r="D132" s="231" t="s">
        <v>66</v>
      </c>
      <c r="E132" s="217">
        <f t="shared" ref="E132:J132" si="57">E133</f>
        <v>0</v>
      </c>
      <c r="F132" s="217">
        <f t="shared" si="57"/>
        <v>65.34</v>
      </c>
      <c r="G132" s="217">
        <f t="shared" si="57"/>
        <v>83.78</v>
      </c>
      <c r="H132" s="217">
        <f t="shared" si="57"/>
        <v>83.78</v>
      </c>
      <c r="I132" s="217">
        <f t="shared" si="57"/>
        <v>127.42</v>
      </c>
      <c r="J132" s="217">
        <f t="shared" si="57"/>
        <v>127.42</v>
      </c>
      <c r="K132" s="218"/>
      <c r="L132" s="218">
        <f t="shared" si="38"/>
        <v>100</v>
      </c>
      <c r="M132" s="26"/>
    </row>
    <row r="133" spans="1:15" s="29" customFormat="1" x14ac:dyDescent="0.25">
      <c r="A133" s="444">
        <v>3132</v>
      </c>
      <c r="B133" s="445"/>
      <c r="C133" s="445"/>
      <c r="D133" s="219" t="s">
        <v>89</v>
      </c>
      <c r="E133" s="229">
        <v>0</v>
      </c>
      <c r="F133" s="204">
        <v>65.34</v>
      </c>
      <c r="G133" s="204">
        <v>83.78</v>
      </c>
      <c r="H133" s="204">
        <v>83.78</v>
      </c>
      <c r="I133" s="204">
        <v>127.42</v>
      </c>
      <c r="J133" s="204">
        <v>127.42</v>
      </c>
      <c r="K133" s="221"/>
      <c r="L133" s="266">
        <f t="shared" si="38"/>
        <v>100</v>
      </c>
      <c r="M133" s="26"/>
    </row>
    <row r="134" spans="1:15" s="23" customFormat="1" x14ac:dyDescent="0.25">
      <c r="A134" s="444">
        <v>3133</v>
      </c>
      <c r="B134" s="445"/>
      <c r="C134" s="445"/>
      <c r="D134" s="219" t="s">
        <v>115</v>
      </c>
      <c r="E134" s="229">
        <v>0</v>
      </c>
      <c r="F134" s="204">
        <v>0</v>
      </c>
      <c r="G134" s="204">
        <v>0</v>
      </c>
      <c r="H134" s="204">
        <v>0</v>
      </c>
      <c r="I134" s="204">
        <v>0</v>
      </c>
      <c r="J134" s="204">
        <v>0</v>
      </c>
      <c r="K134" s="221"/>
      <c r="L134" s="266"/>
      <c r="M134" s="26"/>
    </row>
    <row r="135" spans="1:15" s="23" customFormat="1" x14ac:dyDescent="0.25">
      <c r="A135" s="273"/>
      <c r="B135" s="274">
        <v>32</v>
      </c>
      <c r="C135" s="274"/>
      <c r="D135" s="275" t="s">
        <v>20</v>
      </c>
      <c r="E135" s="276">
        <f t="shared" ref="E135:J135" si="58">E136</f>
        <v>0</v>
      </c>
      <c r="F135" s="276">
        <f t="shared" si="58"/>
        <v>45.45</v>
      </c>
      <c r="G135" s="276">
        <f t="shared" si="58"/>
        <v>79.740000000000009</v>
      </c>
      <c r="H135" s="276">
        <f t="shared" si="58"/>
        <v>79.740000000000009</v>
      </c>
      <c r="I135" s="276">
        <f t="shared" si="58"/>
        <v>69.290000000000006</v>
      </c>
      <c r="J135" s="276">
        <f t="shared" si="58"/>
        <v>69.290000000000006</v>
      </c>
      <c r="K135" s="276"/>
      <c r="L135" s="277">
        <f t="shared" si="38"/>
        <v>100</v>
      </c>
      <c r="M135" s="26"/>
    </row>
    <row r="136" spans="1:15" x14ac:dyDescent="0.25">
      <c r="A136" s="214"/>
      <c r="B136" s="224">
        <v>321</v>
      </c>
      <c r="C136" s="224"/>
      <c r="D136" s="231" t="s">
        <v>27</v>
      </c>
      <c r="E136" s="217">
        <f t="shared" ref="E136:J136" si="59">E137+E138</f>
        <v>0</v>
      </c>
      <c r="F136" s="217">
        <f t="shared" si="59"/>
        <v>45.45</v>
      </c>
      <c r="G136" s="217">
        <f t="shared" si="59"/>
        <v>79.740000000000009</v>
      </c>
      <c r="H136" s="217">
        <f t="shared" si="59"/>
        <v>79.740000000000009</v>
      </c>
      <c r="I136" s="217">
        <f t="shared" si="59"/>
        <v>69.290000000000006</v>
      </c>
      <c r="J136" s="217">
        <f t="shared" si="59"/>
        <v>69.290000000000006</v>
      </c>
      <c r="K136" s="218"/>
      <c r="L136" s="218">
        <f t="shared" si="38"/>
        <v>100</v>
      </c>
      <c r="M136" s="26"/>
      <c r="N136" s="26"/>
      <c r="O136" s="26"/>
    </row>
    <row r="137" spans="1:15" x14ac:dyDescent="0.25">
      <c r="A137" s="444">
        <v>3211</v>
      </c>
      <c r="B137" s="445"/>
      <c r="C137" s="445"/>
      <c r="D137" s="268" t="s">
        <v>116</v>
      </c>
      <c r="E137" s="269">
        <v>0</v>
      </c>
      <c r="F137" s="204">
        <v>0</v>
      </c>
      <c r="G137" s="204">
        <v>3.98</v>
      </c>
      <c r="H137" s="204">
        <v>3.98</v>
      </c>
      <c r="I137" s="204">
        <v>0</v>
      </c>
      <c r="J137" s="204">
        <v>0</v>
      </c>
      <c r="K137" s="221"/>
      <c r="L137" s="266"/>
      <c r="M137" s="26"/>
      <c r="N137" s="26"/>
      <c r="O137" s="26"/>
    </row>
    <row r="138" spans="1:15" x14ac:dyDescent="0.25">
      <c r="A138" s="444">
        <v>3212</v>
      </c>
      <c r="B138" s="445"/>
      <c r="C138" s="445"/>
      <c r="D138" s="219" t="s">
        <v>113</v>
      </c>
      <c r="E138" s="229">
        <v>0</v>
      </c>
      <c r="F138" s="204">
        <v>45.45</v>
      </c>
      <c r="G138" s="204">
        <v>75.760000000000005</v>
      </c>
      <c r="H138" s="204">
        <v>75.760000000000005</v>
      </c>
      <c r="I138" s="204">
        <v>69.290000000000006</v>
      </c>
      <c r="J138" s="204">
        <v>69.290000000000006</v>
      </c>
      <c r="K138" s="221"/>
      <c r="L138" s="266">
        <f t="shared" si="38"/>
        <v>100</v>
      </c>
      <c r="M138" s="26"/>
      <c r="N138" s="26"/>
      <c r="O138" s="26"/>
    </row>
    <row r="139" spans="1:15" s="23" customFormat="1" ht="15" customHeight="1" x14ac:dyDescent="0.25">
      <c r="A139" s="452" t="s">
        <v>172</v>
      </c>
      <c r="B139" s="453"/>
      <c r="C139" s="453"/>
      <c r="D139" s="250" t="s">
        <v>173</v>
      </c>
      <c r="E139" s="251">
        <v>0</v>
      </c>
      <c r="F139" s="279"/>
      <c r="G139" s="204"/>
      <c r="H139" s="204"/>
      <c r="I139" s="204"/>
      <c r="J139" s="204"/>
      <c r="K139" s="221"/>
      <c r="L139" s="266"/>
      <c r="M139" s="26"/>
    </row>
    <row r="140" spans="1:15" x14ac:dyDescent="0.25">
      <c r="A140" s="271"/>
      <c r="B140" s="272">
        <v>3</v>
      </c>
      <c r="C140" s="272"/>
      <c r="D140" s="252" t="s">
        <v>13</v>
      </c>
      <c r="E140" s="209">
        <f t="shared" ref="E140:J140" si="60">E141+E149</f>
        <v>0</v>
      </c>
      <c r="F140" s="209">
        <f t="shared" si="60"/>
        <v>2996.4200000000005</v>
      </c>
      <c r="G140" s="209">
        <f t="shared" si="60"/>
        <v>3804.0800000000004</v>
      </c>
      <c r="H140" s="209">
        <f t="shared" si="60"/>
        <v>2877.4</v>
      </c>
      <c r="I140" s="209">
        <f t="shared" si="60"/>
        <v>3053.63</v>
      </c>
      <c r="J140" s="209">
        <f t="shared" si="60"/>
        <v>3053.63</v>
      </c>
      <c r="K140" s="210"/>
      <c r="L140" s="210">
        <f t="shared" si="38"/>
        <v>100</v>
      </c>
      <c r="M140" s="26"/>
      <c r="N140" s="26"/>
      <c r="O140" s="26"/>
    </row>
    <row r="141" spans="1:15" x14ac:dyDescent="0.25">
      <c r="A141" s="273"/>
      <c r="B141" s="274">
        <v>31</v>
      </c>
      <c r="C141" s="274"/>
      <c r="D141" s="275" t="s">
        <v>14</v>
      </c>
      <c r="E141" s="276">
        <f>E142+E144+E146</f>
        <v>0</v>
      </c>
      <c r="F141" s="276">
        <f>F142+F144+F146</f>
        <v>2736.1000000000004</v>
      </c>
      <c r="G141" s="276">
        <f>G142+G144+G146</f>
        <v>3352.1800000000003</v>
      </c>
      <c r="H141" s="276">
        <f t="shared" ref="H141:J141" si="61">H142+H144+H146</f>
        <v>2877.4</v>
      </c>
      <c r="I141" s="276">
        <f t="shared" si="61"/>
        <v>2856.4300000000003</v>
      </c>
      <c r="J141" s="276">
        <f t="shared" si="61"/>
        <v>2856.4300000000003</v>
      </c>
      <c r="K141" s="276"/>
      <c r="L141" s="277">
        <f t="shared" si="38"/>
        <v>100</v>
      </c>
      <c r="M141" s="26"/>
      <c r="N141" s="26"/>
      <c r="O141" s="26"/>
    </row>
    <row r="142" spans="1:15" x14ac:dyDescent="0.25">
      <c r="A142" s="214"/>
      <c r="B142" s="224">
        <v>311</v>
      </c>
      <c r="C142" s="224"/>
      <c r="D142" s="231" t="s">
        <v>88</v>
      </c>
      <c r="E142" s="217">
        <f t="shared" ref="E142:J142" si="62">E143</f>
        <v>0</v>
      </c>
      <c r="F142" s="217">
        <f t="shared" si="62"/>
        <v>2244</v>
      </c>
      <c r="G142" s="217">
        <f t="shared" si="62"/>
        <v>2877.4</v>
      </c>
      <c r="H142" s="217">
        <f t="shared" si="62"/>
        <v>2877.4</v>
      </c>
      <c r="I142" s="217">
        <f t="shared" si="62"/>
        <v>2197.8000000000002</v>
      </c>
      <c r="J142" s="217">
        <f t="shared" si="62"/>
        <v>2197.8000000000002</v>
      </c>
      <c r="K142" s="218"/>
      <c r="L142" s="218">
        <f t="shared" si="38"/>
        <v>100</v>
      </c>
      <c r="M142" s="26"/>
      <c r="N142" s="26"/>
      <c r="O142" s="26"/>
    </row>
    <row r="143" spans="1:15" x14ac:dyDescent="0.25">
      <c r="A143" s="444">
        <v>3111</v>
      </c>
      <c r="B143" s="445"/>
      <c r="C143" s="445"/>
      <c r="D143" s="219" t="s">
        <v>64</v>
      </c>
      <c r="E143" s="229">
        <v>0</v>
      </c>
      <c r="F143" s="220">
        <v>2244</v>
      </c>
      <c r="G143" s="220">
        <v>2877.4</v>
      </c>
      <c r="H143" s="220">
        <v>2877.4</v>
      </c>
      <c r="I143" s="220">
        <v>2197.8000000000002</v>
      </c>
      <c r="J143" s="220">
        <v>2197.8000000000002</v>
      </c>
      <c r="K143" s="221"/>
      <c r="L143" s="266">
        <f t="shared" si="38"/>
        <v>100</v>
      </c>
      <c r="M143" s="26"/>
      <c r="N143" s="26"/>
      <c r="O143" s="26"/>
    </row>
    <row r="144" spans="1:15" x14ac:dyDescent="0.25">
      <c r="A144" s="214"/>
      <c r="B144" s="224">
        <v>312</v>
      </c>
      <c r="C144" s="224"/>
      <c r="D144" s="231" t="s">
        <v>65</v>
      </c>
      <c r="E144" s="217">
        <f t="shared" ref="E144:J144" si="63">E145</f>
        <v>0</v>
      </c>
      <c r="F144" s="217">
        <f t="shared" si="63"/>
        <v>121.84</v>
      </c>
      <c r="G144" s="217">
        <f t="shared" si="63"/>
        <v>0</v>
      </c>
      <c r="H144" s="217">
        <f t="shared" si="63"/>
        <v>0</v>
      </c>
      <c r="I144" s="217">
        <f t="shared" si="63"/>
        <v>296</v>
      </c>
      <c r="J144" s="217">
        <f t="shared" si="63"/>
        <v>296</v>
      </c>
      <c r="K144" s="218"/>
      <c r="L144" s="218">
        <f t="shared" si="38"/>
        <v>100</v>
      </c>
      <c r="M144" s="26"/>
      <c r="N144" s="26"/>
      <c r="O144" s="26"/>
    </row>
    <row r="145" spans="1:15" x14ac:dyDescent="0.25">
      <c r="A145" s="444">
        <v>3121</v>
      </c>
      <c r="B145" s="445"/>
      <c r="C145" s="445"/>
      <c r="D145" s="219" t="s">
        <v>65</v>
      </c>
      <c r="E145" s="229">
        <v>0</v>
      </c>
      <c r="F145" s="204">
        <v>121.84</v>
      </c>
      <c r="G145" s="204">
        <v>0</v>
      </c>
      <c r="H145" s="204">
        <v>0</v>
      </c>
      <c r="I145" s="204">
        <v>296</v>
      </c>
      <c r="J145" s="204">
        <v>296</v>
      </c>
      <c r="K145" s="221"/>
      <c r="L145" s="266">
        <f t="shared" si="38"/>
        <v>100</v>
      </c>
      <c r="M145" s="26"/>
      <c r="N145" s="26"/>
      <c r="O145" s="26"/>
    </row>
    <row r="146" spans="1:15" x14ac:dyDescent="0.25">
      <c r="A146" s="214"/>
      <c r="B146" s="224">
        <v>313</v>
      </c>
      <c r="C146" s="224"/>
      <c r="D146" s="231" t="s">
        <v>66</v>
      </c>
      <c r="E146" s="217">
        <f t="shared" ref="E146:J146" si="64">E147</f>
        <v>0</v>
      </c>
      <c r="F146" s="217">
        <f t="shared" si="64"/>
        <v>370.26</v>
      </c>
      <c r="G146" s="217">
        <f t="shared" si="64"/>
        <v>474.78</v>
      </c>
      <c r="H146" s="217">
        <f t="shared" si="64"/>
        <v>0</v>
      </c>
      <c r="I146" s="217">
        <f t="shared" si="64"/>
        <v>362.63</v>
      </c>
      <c r="J146" s="217">
        <f t="shared" si="64"/>
        <v>362.63</v>
      </c>
      <c r="K146" s="218"/>
      <c r="L146" s="218">
        <f t="shared" si="38"/>
        <v>100</v>
      </c>
      <c r="M146" s="26"/>
      <c r="N146" s="26"/>
      <c r="O146" s="26"/>
    </row>
    <row r="147" spans="1:15" x14ac:dyDescent="0.25">
      <c r="A147" s="444">
        <v>3132</v>
      </c>
      <c r="B147" s="445"/>
      <c r="C147" s="445"/>
      <c r="D147" s="219" t="s">
        <v>89</v>
      </c>
      <c r="E147" s="229">
        <v>0</v>
      </c>
      <c r="F147" s="204">
        <v>370.26</v>
      </c>
      <c r="G147" s="204">
        <v>474.78</v>
      </c>
      <c r="H147" s="205"/>
      <c r="I147" s="204">
        <v>362.63</v>
      </c>
      <c r="J147" s="204">
        <v>362.63</v>
      </c>
      <c r="K147" s="221"/>
      <c r="L147" s="266">
        <f t="shared" si="38"/>
        <v>100</v>
      </c>
      <c r="M147" s="26"/>
      <c r="N147" s="26"/>
      <c r="O147" s="26"/>
    </row>
    <row r="148" spans="1:15" x14ac:dyDescent="0.25">
      <c r="A148" s="444">
        <v>3133</v>
      </c>
      <c r="B148" s="445"/>
      <c r="C148" s="445"/>
      <c r="D148" s="219" t="s">
        <v>115</v>
      </c>
      <c r="E148" s="229">
        <v>0</v>
      </c>
      <c r="F148" s="204"/>
      <c r="G148" s="204">
        <v>0</v>
      </c>
      <c r="H148" s="205"/>
      <c r="I148" s="204">
        <v>0</v>
      </c>
      <c r="J148" s="204">
        <v>0</v>
      </c>
      <c r="K148" s="221"/>
      <c r="L148" s="266"/>
      <c r="M148" s="26"/>
      <c r="N148" s="26"/>
      <c r="O148" s="26"/>
    </row>
    <row r="149" spans="1:15" s="23" customFormat="1" x14ac:dyDescent="0.25">
      <c r="A149" s="273"/>
      <c r="B149" s="274">
        <v>32</v>
      </c>
      <c r="C149" s="274"/>
      <c r="D149" s="275" t="s">
        <v>20</v>
      </c>
      <c r="E149" s="276">
        <f>E150</f>
        <v>0</v>
      </c>
      <c r="F149" s="276">
        <f>F150</f>
        <v>260.32</v>
      </c>
      <c r="G149" s="276">
        <f>G150</f>
        <v>451.9</v>
      </c>
      <c r="H149" s="205"/>
      <c r="I149" s="276">
        <f>I150</f>
        <v>197.2</v>
      </c>
      <c r="J149" s="276">
        <f t="shared" ref="J149" si="65">J150</f>
        <v>197.2</v>
      </c>
      <c r="K149" s="276"/>
      <c r="L149" s="277">
        <f t="shared" si="38"/>
        <v>100</v>
      </c>
      <c r="M149" s="26"/>
    </row>
    <row r="150" spans="1:15" x14ac:dyDescent="0.25">
      <c r="A150" s="214"/>
      <c r="B150" s="224">
        <v>321</v>
      </c>
      <c r="C150" s="224"/>
      <c r="D150" s="231" t="s">
        <v>27</v>
      </c>
      <c r="E150" s="217">
        <f t="shared" ref="E150:G150" si="66">E151+E152</f>
        <v>0</v>
      </c>
      <c r="F150" s="217">
        <f t="shared" si="66"/>
        <v>260.32</v>
      </c>
      <c r="G150" s="217">
        <f t="shared" si="66"/>
        <v>451.9</v>
      </c>
      <c r="H150" s="205"/>
      <c r="I150" s="217">
        <f t="shared" ref="I150:J150" si="67">I151+I152</f>
        <v>197.2</v>
      </c>
      <c r="J150" s="217">
        <f t="shared" si="67"/>
        <v>197.2</v>
      </c>
      <c r="K150" s="218"/>
      <c r="L150" s="218">
        <f t="shared" si="38"/>
        <v>100</v>
      </c>
      <c r="M150" s="26"/>
      <c r="N150" s="26"/>
      <c r="O150" s="26"/>
    </row>
    <row r="151" spans="1:15" ht="15" customHeight="1" x14ac:dyDescent="0.25">
      <c r="A151" s="444">
        <v>3211</v>
      </c>
      <c r="B151" s="445"/>
      <c r="C151" s="445"/>
      <c r="D151" s="268" t="s">
        <v>116</v>
      </c>
      <c r="E151" s="269">
        <v>0</v>
      </c>
      <c r="F151" s="204">
        <v>0</v>
      </c>
      <c r="G151" s="204">
        <v>22.57</v>
      </c>
      <c r="H151" s="205"/>
      <c r="I151" s="204">
        <v>0</v>
      </c>
      <c r="J151" s="204">
        <v>0</v>
      </c>
      <c r="K151" s="221"/>
      <c r="L151" s="266"/>
      <c r="M151" s="26"/>
      <c r="N151" s="26"/>
      <c r="O151" s="26"/>
    </row>
    <row r="152" spans="1:15" x14ac:dyDescent="0.25">
      <c r="A152" s="444">
        <v>3212</v>
      </c>
      <c r="B152" s="445"/>
      <c r="C152" s="445"/>
      <c r="D152" s="219" t="s">
        <v>113</v>
      </c>
      <c r="E152" s="229">
        <v>0</v>
      </c>
      <c r="F152" s="204">
        <v>260.32</v>
      </c>
      <c r="G152" s="204">
        <v>429.33</v>
      </c>
      <c r="H152" s="205"/>
      <c r="I152" s="204">
        <v>197.2</v>
      </c>
      <c r="J152" s="204">
        <v>197.2</v>
      </c>
      <c r="K152" s="221"/>
      <c r="L152" s="266">
        <f t="shared" si="38"/>
        <v>100</v>
      </c>
      <c r="M152" s="26"/>
      <c r="N152" s="26"/>
      <c r="O152" s="26"/>
    </row>
    <row r="153" spans="1:15" x14ac:dyDescent="0.25">
      <c r="A153" s="446" t="s">
        <v>199</v>
      </c>
      <c r="B153" s="447"/>
      <c r="C153" s="447"/>
      <c r="D153" s="270" t="s">
        <v>190</v>
      </c>
      <c r="E153" s="198">
        <f t="shared" ref="E153:G153" si="68">E155+E169</f>
        <v>0</v>
      </c>
      <c r="F153" s="198">
        <f t="shared" si="68"/>
        <v>0</v>
      </c>
      <c r="G153" s="198">
        <f t="shared" si="68"/>
        <v>3524.7100000000005</v>
      </c>
      <c r="H153" s="205"/>
      <c r="I153" s="198">
        <f t="shared" ref="I153:J153" si="69">I155+I169</f>
        <v>0</v>
      </c>
      <c r="J153" s="198">
        <f t="shared" si="69"/>
        <v>0</v>
      </c>
      <c r="K153" s="198"/>
      <c r="L153" s="199"/>
      <c r="M153" s="26"/>
      <c r="N153" s="26"/>
      <c r="O153" s="26"/>
    </row>
    <row r="154" spans="1:15" ht="15" customHeight="1" x14ac:dyDescent="0.25">
      <c r="A154" s="452" t="s">
        <v>163</v>
      </c>
      <c r="B154" s="453"/>
      <c r="C154" s="453"/>
      <c r="D154" s="250" t="s">
        <v>9</v>
      </c>
      <c r="E154" s="251"/>
      <c r="F154" s="204"/>
      <c r="G154" s="204"/>
      <c r="H154" s="205"/>
      <c r="I154" s="204"/>
      <c r="J154" s="204"/>
      <c r="K154" s="221"/>
      <c r="L154" s="266"/>
      <c r="M154" s="26"/>
      <c r="N154" s="26"/>
      <c r="O154" s="26"/>
    </row>
    <row r="155" spans="1:15" x14ac:dyDescent="0.25">
      <c r="A155" s="271"/>
      <c r="B155" s="272">
        <v>3</v>
      </c>
      <c r="C155" s="272"/>
      <c r="D155" s="252" t="s">
        <v>13</v>
      </c>
      <c r="E155" s="209">
        <f t="shared" ref="E155:G155" si="70">E156+E164</f>
        <v>0</v>
      </c>
      <c r="F155" s="209">
        <f t="shared" si="70"/>
        <v>0</v>
      </c>
      <c r="G155" s="209">
        <f t="shared" si="70"/>
        <v>528.29000000000008</v>
      </c>
      <c r="H155" s="205"/>
      <c r="I155" s="209">
        <f t="shared" ref="I155:J155" si="71">I156+I164</f>
        <v>0</v>
      </c>
      <c r="J155" s="209">
        <f t="shared" si="71"/>
        <v>0</v>
      </c>
      <c r="K155" s="210"/>
      <c r="L155" s="210"/>
      <c r="M155" s="26"/>
      <c r="N155" s="26"/>
      <c r="O155" s="26"/>
    </row>
    <row r="156" spans="1:15" x14ac:dyDescent="0.25">
      <c r="A156" s="273"/>
      <c r="B156" s="274">
        <v>31</v>
      </c>
      <c r="C156" s="274"/>
      <c r="D156" s="275" t="s">
        <v>14</v>
      </c>
      <c r="E156" s="276">
        <f t="shared" ref="E156:G156" si="72">E157+E159+E161</f>
        <v>0</v>
      </c>
      <c r="F156" s="276">
        <f t="shared" si="72"/>
        <v>0</v>
      </c>
      <c r="G156" s="276">
        <f t="shared" si="72"/>
        <v>482.84000000000003</v>
      </c>
      <c r="H156" s="205"/>
      <c r="I156" s="276">
        <f t="shared" ref="I156:J156" si="73">I157+I159+I161</f>
        <v>0</v>
      </c>
      <c r="J156" s="276">
        <f t="shared" si="73"/>
        <v>0</v>
      </c>
      <c r="K156" s="276"/>
      <c r="L156" s="277"/>
      <c r="M156" s="26"/>
      <c r="N156" s="26"/>
      <c r="O156" s="26"/>
    </row>
    <row r="157" spans="1:15" x14ac:dyDescent="0.25">
      <c r="A157" s="214"/>
      <c r="B157" s="224">
        <v>311</v>
      </c>
      <c r="C157" s="224"/>
      <c r="D157" s="231" t="s">
        <v>88</v>
      </c>
      <c r="E157" s="217">
        <f t="shared" ref="E157:J157" si="74">E158</f>
        <v>0</v>
      </c>
      <c r="F157" s="217">
        <f t="shared" si="74"/>
        <v>0</v>
      </c>
      <c r="G157" s="217">
        <f t="shared" si="74"/>
        <v>396</v>
      </c>
      <c r="H157" s="205"/>
      <c r="I157" s="217">
        <f t="shared" si="74"/>
        <v>0</v>
      </c>
      <c r="J157" s="217">
        <f t="shared" si="74"/>
        <v>0</v>
      </c>
      <c r="K157" s="218"/>
      <c r="L157" s="218"/>
      <c r="M157" s="26"/>
      <c r="N157" s="26"/>
      <c r="O157" s="26"/>
    </row>
    <row r="158" spans="1:15" x14ac:dyDescent="0.25">
      <c r="A158" s="444">
        <v>3111</v>
      </c>
      <c r="B158" s="445"/>
      <c r="C158" s="445"/>
      <c r="D158" s="219" t="s">
        <v>64</v>
      </c>
      <c r="E158" s="229">
        <v>0</v>
      </c>
      <c r="F158" s="204">
        <v>0</v>
      </c>
      <c r="G158" s="204">
        <v>396</v>
      </c>
      <c r="H158" s="205"/>
      <c r="I158" s="204">
        <v>0</v>
      </c>
      <c r="J158" s="204">
        <v>0</v>
      </c>
      <c r="K158" s="221"/>
      <c r="L158" s="266"/>
      <c r="M158" s="26"/>
      <c r="N158" s="26"/>
      <c r="O158" s="26"/>
    </row>
    <row r="159" spans="1:15" s="23" customFormat="1" x14ac:dyDescent="0.25">
      <c r="A159" s="214"/>
      <c r="B159" s="224">
        <v>312</v>
      </c>
      <c r="C159" s="224"/>
      <c r="D159" s="231" t="s">
        <v>65</v>
      </c>
      <c r="E159" s="217">
        <f t="shared" ref="E159:J159" si="75">E160</f>
        <v>0</v>
      </c>
      <c r="F159" s="217">
        <f t="shared" si="75"/>
        <v>0</v>
      </c>
      <c r="G159" s="217">
        <f t="shared" si="75"/>
        <v>21.5</v>
      </c>
      <c r="H159" s="205"/>
      <c r="I159" s="217">
        <f t="shared" si="75"/>
        <v>0</v>
      </c>
      <c r="J159" s="217">
        <f t="shared" si="75"/>
        <v>0</v>
      </c>
      <c r="K159" s="218"/>
      <c r="L159" s="218"/>
      <c r="M159" s="26"/>
    </row>
    <row r="160" spans="1:15" x14ac:dyDescent="0.25">
      <c r="A160" s="444">
        <v>3121</v>
      </c>
      <c r="B160" s="445"/>
      <c r="C160" s="445"/>
      <c r="D160" s="219" t="s">
        <v>65</v>
      </c>
      <c r="E160" s="229">
        <v>0</v>
      </c>
      <c r="F160" s="204">
        <v>0</v>
      </c>
      <c r="G160" s="204">
        <v>21.5</v>
      </c>
      <c r="H160" s="205"/>
      <c r="I160" s="204">
        <v>0</v>
      </c>
      <c r="J160" s="204">
        <v>0</v>
      </c>
      <c r="K160" s="221"/>
      <c r="L160" s="266"/>
      <c r="M160" s="26"/>
      <c r="N160" s="26"/>
      <c r="O160" s="26"/>
    </row>
    <row r="161" spans="1:15" ht="15" customHeight="1" x14ac:dyDescent="0.25">
      <c r="A161" s="214"/>
      <c r="B161" s="224">
        <v>313</v>
      </c>
      <c r="C161" s="224"/>
      <c r="D161" s="231" t="s">
        <v>66</v>
      </c>
      <c r="E161" s="217">
        <f t="shared" ref="E161:J161" si="76">E162</f>
        <v>0</v>
      </c>
      <c r="F161" s="217">
        <f t="shared" si="76"/>
        <v>0</v>
      </c>
      <c r="G161" s="217">
        <f t="shared" si="76"/>
        <v>65.34</v>
      </c>
      <c r="H161" s="205"/>
      <c r="I161" s="217">
        <f t="shared" si="76"/>
        <v>0</v>
      </c>
      <c r="J161" s="217">
        <f t="shared" si="76"/>
        <v>0</v>
      </c>
      <c r="K161" s="218"/>
      <c r="L161" s="218"/>
      <c r="M161" s="26"/>
      <c r="N161" s="26"/>
      <c r="O161" s="26"/>
    </row>
    <row r="162" spans="1:15" x14ac:dyDescent="0.25">
      <c r="A162" s="444">
        <v>3132</v>
      </c>
      <c r="B162" s="445"/>
      <c r="C162" s="445"/>
      <c r="D162" s="219" t="s">
        <v>89</v>
      </c>
      <c r="E162" s="229">
        <v>0</v>
      </c>
      <c r="F162" s="204">
        <v>0</v>
      </c>
      <c r="G162" s="204">
        <v>65.34</v>
      </c>
      <c r="H162" s="205"/>
      <c r="I162" s="204">
        <v>0</v>
      </c>
      <c r="J162" s="204">
        <v>0</v>
      </c>
      <c r="K162" s="221"/>
      <c r="L162" s="266"/>
      <c r="M162" s="26"/>
      <c r="N162" s="26"/>
      <c r="O162" s="26"/>
    </row>
    <row r="163" spans="1:15" x14ac:dyDescent="0.25">
      <c r="A163" s="444">
        <v>3133</v>
      </c>
      <c r="B163" s="445"/>
      <c r="C163" s="445"/>
      <c r="D163" s="219" t="s">
        <v>115</v>
      </c>
      <c r="E163" s="229">
        <v>0</v>
      </c>
      <c r="F163" s="204">
        <v>0</v>
      </c>
      <c r="G163" s="204">
        <v>0</v>
      </c>
      <c r="H163" s="205"/>
      <c r="I163" s="204">
        <v>0</v>
      </c>
      <c r="J163" s="204">
        <v>0</v>
      </c>
      <c r="K163" s="221"/>
      <c r="L163" s="266"/>
      <c r="M163" s="26"/>
      <c r="N163" s="26"/>
      <c r="O163" s="26"/>
    </row>
    <row r="164" spans="1:15" x14ac:dyDescent="0.25">
      <c r="A164" s="273"/>
      <c r="B164" s="274">
        <v>32</v>
      </c>
      <c r="C164" s="274"/>
      <c r="D164" s="275" t="s">
        <v>20</v>
      </c>
      <c r="E164" s="276">
        <f t="shared" ref="E164:J164" si="77">E165</f>
        <v>0</v>
      </c>
      <c r="F164" s="276">
        <f t="shared" si="77"/>
        <v>0</v>
      </c>
      <c r="G164" s="276">
        <f t="shared" si="77"/>
        <v>45.45</v>
      </c>
      <c r="H164" s="205"/>
      <c r="I164" s="276">
        <f t="shared" si="77"/>
        <v>0</v>
      </c>
      <c r="J164" s="276">
        <f t="shared" si="77"/>
        <v>0</v>
      </c>
      <c r="K164" s="276"/>
      <c r="L164" s="277"/>
      <c r="M164" s="26"/>
      <c r="N164" s="26"/>
      <c r="O164" s="26"/>
    </row>
    <row r="165" spans="1:15" x14ac:dyDescent="0.25">
      <c r="A165" s="214"/>
      <c r="B165" s="224">
        <v>321</v>
      </c>
      <c r="C165" s="224"/>
      <c r="D165" s="231" t="s">
        <v>27</v>
      </c>
      <c r="E165" s="217">
        <f t="shared" ref="E165:G165" si="78">E166+E167</f>
        <v>0</v>
      </c>
      <c r="F165" s="217">
        <f t="shared" si="78"/>
        <v>0</v>
      </c>
      <c r="G165" s="217">
        <f t="shared" si="78"/>
        <v>45.45</v>
      </c>
      <c r="H165" s="205"/>
      <c r="I165" s="217">
        <f t="shared" ref="I165:J165" si="79">I166+I167</f>
        <v>0</v>
      </c>
      <c r="J165" s="217">
        <f t="shared" si="79"/>
        <v>0</v>
      </c>
      <c r="K165" s="218"/>
      <c r="L165" s="218"/>
      <c r="M165" s="26"/>
      <c r="N165" s="26"/>
      <c r="O165" s="26"/>
    </row>
    <row r="166" spans="1:15" x14ac:dyDescent="0.25">
      <c r="A166" s="444">
        <v>3211</v>
      </c>
      <c r="B166" s="445"/>
      <c r="C166" s="445"/>
      <c r="D166" s="268" t="s">
        <v>116</v>
      </c>
      <c r="E166" s="269">
        <v>0</v>
      </c>
      <c r="F166" s="204">
        <v>0</v>
      </c>
      <c r="G166" s="204">
        <v>0</v>
      </c>
      <c r="H166" s="205"/>
      <c r="I166" s="204">
        <v>0</v>
      </c>
      <c r="J166" s="204">
        <v>0</v>
      </c>
      <c r="K166" s="221"/>
      <c r="L166" s="266"/>
      <c r="M166" s="26"/>
      <c r="N166" s="26"/>
      <c r="O166" s="26"/>
    </row>
    <row r="167" spans="1:15" x14ac:dyDescent="0.25">
      <c r="A167" s="444">
        <v>3212</v>
      </c>
      <c r="B167" s="445"/>
      <c r="C167" s="445"/>
      <c r="D167" s="219" t="s">
        <v>113</v>
      </c>
      <c r="E167" s="229">
        <v>0</v>
      </c>
      <c r="F167" s="204">
        <v>0</v>
      </c>
      <c r="G167" s="204">
        <v>45.45</v>
      </c>
      <c r="H167" s="205"/>
      <c r="I167" s="204">
        <v>0</v>
      </c>
      <c r="J167" s="204">
        <v>0</v>
      </c>
      <c r="K167" s="221"/>
      <c r="L167" s="266"/>
      <c r="M167" s="26"/>
      <c r="N167" s="26"/>
      <c r="O167" s="26"/>
    </row>
    <row r="168" spans="1:15" ht="15" customHeight="1" x14ac:dyDescent="0.25">
      <c r="A168" s="452" t="s">
        <v>172</v>
      </c>
      <c r="B168" s="453"/>
      <c r="C168" s="453"/>
      <c r="D168" s="250" t="s">
        <v>173</v>
      </c>
      <c r="E168" s="251">
        <v>0</v>
      </c>
      <c r="F168" s="279"/>
      <c r="G168" s="204"/>
      <c r="H168" s="205"/>
      <c r="I168" s="204"/>
      <c r="J168" s="204"/>
      <c r="K168" s="221"/>
      <c r="L168" s="266"/>
      <c r="M168" s="26"/>
      <c r="N168" s="26"/>
      <c r="O168" s="26"/>
    </row>
    <row r="169" spans="1:15" x14ac:dyDescent="0.25">
      <c r="A169" s="271"/>
      <c r="B169" s="272">
        <v>3</v>
      </c>
      <c r="C169" s="272"/>
      <c r="D169" s="252" t="s">
        <v>13</v>
      </c>
      <c r="E169" s="209">
        <f t="shared" ref="E169:G169" si="80">E170+E178</f>
        <v>0</v>
      </c>
      <c r="F169" s="209">
        <f t="shared" si="80"/>
        <v>0</v>
      </c>
      <c r="G169" s="209">
        <f t="shared" si="80"/>
        <v>2996.4200000000005</v>
      </c>
      <c r="H169" s="205"/>
      <c r="I169" s="209">
        <f t="shared" ref="I169:J169" si="81">I170+I178</f>
        <v>0</v>
      </c>
      <c r="J169" s="209">
        <f t="shared" si="81"/>
        <v>0</v>
      </c>
      <c r="K169" s="210"/>
      <c r="L169" s="210"/>
      <c r="M169" s="26"/>
      <c r="N169" s="26"/>
      <c r="O169" s="26"/>
    </row>
    <row r="170" spans="1:15" x14ac:dyDescent="0.25">
      <c r="A170" s="273"/>
      <c r="B170" s="274">
        <v>31</v>
      </c>
      <c r="C170" s="274"/>
      <c r="D170" s="275" t="s">
        <v>14</v>
      </c>
      <c r="E170" s="276">
        <f>E171+E173+E175</f>
        <v>0</v>
      </c>
      <c r="F170" s="276">
        <f>F171+F173+F175</f>
        <v>0</v>
      </c>
      <c r="G170" s="276">
        <f>G171+G173+G175</f>
        <v>2736.1000000000004</v>
      </c>
      <c r="H170" s="205"/>
      <c r="I170" s="276">
        <f>I171+I173+I175</f>
        <v>0</v>
      </c>
      <c r="J170" s="276">
        <f t="shared" ref="J170" si="82">J171+J173+J175</f>
        <v>0</v>
      </c>
      <c r="K170" s="276"/>
      <c r="L170" s="277"/>
      <c r="M170" s="26"/>
      <c r="N170" s="26"/>
      <c r="O170" s="26"/>
    </row>
    <row r="171" spans="1:15" x14ac:dyDescent="0.25">
      <c r="A171" s="214"/>
      <c r="B171" s="224">
        <v>311</v>
      </c>
      <c r="C171" s="224"/>
      <c r="D171" s="231" t="s">
        <v>88</v>
      </c>
      <c r="E171" s="217">
        <f t="shared" ref="E171:J171" si="83">E172</f>
        <v>0</v>
      </c>
      <c r="F171" s="217">
        <f t="shared" si="83"/>
        <v>0</v>
      </c>
      <c r="G171" s="217">
        <f t="shared" si="83"/>
        <v>2244</v>
      </c>
      <c r="H171" s="205"/>
      <c r="I171" s="217">
        <f t="shared" si="83"/>
        <v>0</v>
      </c>
      <c r="J171" s="217">
        <f t="shared" si="83"/>
        <v>0</v>
      </c>
      <c r="K171" s="218"/>
      <c r="L171" s="218"/>
      <c r="M171" s="26"/>
      <c r="N171" s="26"/>
      <c r="O171" s="26"/>
    </row>
    <row r="172" spans="1:15" x14ac:dyDescent="0.25">
      <c r="A172" s="444">
        <v>3111</v>
      </c>
      <c r="B172" s="445"/>
      <c r="C172" s="445"/>
      <c r="D172" s="219" t="s">
        <v>64</v>
      </c>
      <c r="E172" s="229">
        <v>0</v>
      </c>
      <c r="F172" s="220">
        <v>0</v>
      </c>
      <c r="G172" s="220">
        <v>2244</v>
      </c>
      <c r="H172" s="205"/>
      <c r="I172" s="220">
        <v>0</v>
      </c>
      <c r="J172" s="220">
        <v>0</v>
      </c>
      <c r="K172" s="221"/>
      <c r="L172" s="266"/>
      <c r="M172" s="26"/>
      <c r="N172" s="26"/>
      <c r="O172" s="26"/>
    </row>
    <row r="173" spans="1:15" s="21" customFormat="1" x14ac:dyDescent="0.25">
      <c r="A173" s="214"/>
      <c r="B173" s="224">
        <v>312</v>
      </c>
      <c r="C173" s="224"/>
      <c r="D173" s="231" t="s">
        <v>65</v>
      </c>
      <c r="E173" s="217">
        <f t="shared" ref="E173:J173" si="84">E174</f>
        <v>0</v>
      </c>
      <c r="F173" s="217">
        <f t="shared" si="84"/>
        <v>0</v>
      </c>
      <c r="G173" s="217">
        <f t="shared" si="84"/>
        <v>121.84</v>
      </c>
      <c r="H173" s="205"/>
      <c r="I173" s="217">
        <f t="shared" si="84"/>
        <v>0</v>
      </c>
      <c r="J173" s="217">
        <f t="shared" si="84"/>
        <v>0</v>
      </c>
      <c r="K173" s="218"/>
      <c r="L173" s="218"/>
      <c r="M173" s="26"/>
    </row>
    <row r="174" spans="1:15" s="26" customFormat="1" x14ac:dyDescent="0.25">
      <c r="A174" s="444">
        <v>3121</v>
      </c>
      <c r="B174" s="445"/>
      <c r="C174" s="445"/>
      <c r="D174" s="219" t="s">
        <v>65</v>
      </c>
      <c r="E174" s="229">
        <v>0</v>
      </c>
      <c r="F174" s="204">
        <v>0</v>
      </c>
      <c r="G174" s="204">
        <v>121.84</v>
      </c>
      <c r="H174" s="205"/>
      <c r="I174" s="204">
        <v>0</v>
      </c>
      <c r="J174" s="204">
        <v>0</v>
      </c>
      <c r="K174" s="221"/>
      <c r="L174" s="266"/>
    </row>
    <row r="175" spans="1:15" s="16" customFormat="1" x14ac:dyDescent="0.25">
      <c r="A175" s="214"/>
      <c r="B175" s="224">
        <v>313</v>
      </c>
      <c r="C175" s="224"/>
      <c r="D175" s="231" t="s">
        <v>66</v>
      </c>
      <c r="E175" s="217">
        <f t="shared" ref="E175:J175" si="85">E176</f>
        <v>0</v>
      </c>
      <c r="F175" s="217">
        <f t="shared" si="85"/>
        <v>0</v>
      </c>
      <c r="G175" s="217">
        <f t="shared" si="85"/>
        <v>370.26</v>
      </c>
      <c r="H175" s="205"/>
      <c r="I175" s="217">
        <f t="shared" si="85"/>
        <v>0</v>
      </c>
      <c r="J175" s="217">
        <f t="shared" si="85"/>
        <v>0</v>
      </c>
      <c r="K175" s="218"/>
      <c r="L175" s="218"/>
      <c r="M175" s="26"/>
    </row>
    <row r="176" spans="1:15" s="18" customFormat="1" x14ac:dyDescent="0.25">
      <c r="A176" s="444">
        <v>3132</v>
      </c>
      <c r="B176" s="445"/>
      <c r="C176" s="445"/>
      <c r="D176" s="219" t="s">
        <v>89</v>
      </c>
      <c r="E176" s="229">
        <v>0</v>
      </c>
      <c r="F176" s="204">
        <v>0</v>
      </c>
      <c r="G176" s="204">
        <v>370.26</v>
      </c>
      <c r="H176" s="205"/>
      <c r="I176" s="204">
        <v>0</v>
      </c>
      <c r="J176" s="204">
        <v>0</v>
      </c>
      <c r="K176" s="221"/>
      <c r="L176" s="266"/>
      <c r="M176" s="26"/>
    </row>
    <row r="177" spans="1:13" s="23" customFormat="1" x14ac:dyDescent="0.25">
      <c r="A177" s="444">
        <v>3133</v>
      </c>
      <c r="B177" s="445"/>
      <c r="C177" s="445"/>
      <c r="D177" s="219" t="s">
        <v>115</v>
      </c>
      <c r="E177" s="229">
        <v>0</v>
      </c>
      <c r="F177" s="204">
        <v>0</v>
      </c>
      <c r="G177" s="204">
        <v>0</v>
      </c>
      <c r="H177" s="205"/>
      <c r="I177" s="204">
        <v>0</v>
      </c>
      <c r="J177" s="204">
        <v>0</v>
      </c>
      <c r="K177" s="221"/>
      <c r="L177" s="266"/>
      <c r="M177" s="26"/>
    </row>
    <row r="178" spans="1:13" x14ac:dyDescent="0.25">
      <c r="A178" s="273"/>
      <c r="B178" s="274">
        <v>32</v>
      </c>
      <c r="C178" s="274"/>
      <c r="D178" s="275" t="s">
        <v>20</v>
      </c>
      <c r="E178" s="276">
        <f>E179</f>
        <v>0</v>
      </c>
      <c r="F178" s="276">
        <f>F179</f>
        <v>0</v>
      </c>
      <c r="G178" s="276">
        <f>G179</f>
        <v>260.32</v>
      </c>
      <c r="H178" s="205"/>
      <c r="I178" s="276">
        <f>I179</f>
        <v>0</v>
      </c>
      <c r="J178" s="276">
        <f t="shared" ref="J178" si="86">J179</f>
        <v>0</v>
      </c>
      <c r="K178" s="276"/>
      <c r="L178" s="277"/>
      <c r="M178" s="26"/>
    </row>
    <row r="179" spans="1:13" s="23" customFormat="1" x14ac:dyDescent="0.25">
      <c r="A179" s="214"/>
      <c r="B179" s="224">
        <v>321</v>
      </c>
      <c r="C179" s="224"/>
      <c r="D179" s="231" t="s">
        <v>27</v>
      </c>
      <c r="E179" s="217">
        <f t="shared" ref="E179:G179" si="87">E180+E181</f>
        <v>0</v>
      </c>
      <c r="F179" s="217">
        <f t="shared" si="87"/>
        <v>0</v>
      </c>
      <c r="G179" s="217">
        <f t="shared" si="87"/>
        <v>260.32</v>
      </c>
      <c r="H179" s="205"/>
      <c r="I179" s="217">
        <f t="shared" ref="I179:J179" si="88">I180+I181</f>
        <v>0</v>
      </c>
      <c r="J179" s="217">
        <f t="shared" si="88"/>
        <v>0</v>
      </c>
      <c r="K179" s="218"/>
      <c r="L179" s="218"/>
      <c r="M179" s="26"/>
    </row>
    <row r="180" spans="1:13" ht="15" customHeight="1" x14ac:dyDescent="0.25">
      <c r="A180" s="444">
        <v>3211</v>
      </c>
      <c r="B180" s="445"/>
      <c r="C180" s="445"/>
      <c r="D180" s="268" t="s">
        <v>116</v>
      </c>
      <c r="E180" s="269">
        <v>0</v>
      </c>
      <c r="F180" s="204">
        <v>0</v>
      </c>
      <c r="G180" s="204">
        <v>0</v>
      </c>
      <c r="H180" s="205"/>
      <c r="I180" s="204">
        <v>0</v>
      </c>
      <c r="J180" s="204">
        <v>0</v>
      </c>
      <c r="K180" s="221"/>
      <c r="L180" s="266"/>
      <c r="M180" s="26"/>
    </row>
    <row r="181" spans="1:13" s="23" customFormat="1" x14ac:dyDescent="0.25">
      <c r="A181" s="444">
        <v>3212</v>
      </c>
      <c r="B181" s="445"/>
      <c r="C181" s="445"/>
      <c r="D181" s="219" t="s">
        <v>113</v>
      </c>
      <c r="E181" s="229">
        <v>0</v>
      </c>
      <c r="F181" s="204">
        <v>0</v>
      </c>
      <c r="G181" s="204">
        <v>260.32</v>
      </c>
      <c r="H181" s="205"/>
      <c r="I181" s="204">
        <v>0</v>
      </c>
      <c r="J181" s="204">
        <v>0</v>
      </c>
      <c r="K181" s="221"/>
      <c r="L181" s="266"/>
      <c r="M181" s="26"/>
    </row>
    <row r="182" spans="1:13" ht="15" customHeight="1" x14ac:dyDescent="0.25">
      <c r="A182" s="446" t="s">
        <v>199</v>
      </c>
      <c r="B182" s="447"/>
      <c r="C182" s="447"/>
      <c r="D182" s="270" t="s">
        <v>191</v>
      </c>
      <c r="E182" s="198">
        <f t="shared" ref="E182:G182" si="89">E184+E198</f>
        <v>0</v>
      </c>
      <c r="F182" s="198">
        <f t="shared" si="89"/>
        <v>0</v>
      </c>
      <c r="G182" s="198">
        <f t="shared" si="89"/>
        <v>0</v>
      </c>
      <c r="H182" s="205"/>
      <c r="I182" s="198">
        <f t="shared" ref="I182:J182" si="90">I184+I198</f>
        <v>0</v>
      </c>
      <c r="J182" s="198">
        <f t="shared" si="90"/>
        <v>0</v>
      </c>
      <c r="K182" s="198"/>
      <c r="L182" s="199"/>
      <c r="M182" s="26"/>
    </row>
    <row r="183" spans="1:13" ht="27" customHeight="1" x14ac:dyDescent="0.25">
      <c r="A183" s="452" t="s">
        <v>163</v>
      </c>
      <c r="B183" s="453"/>
      <c r="C183" s="453"/>
      <c r="D183" s="250" t="s">
        <v>9</v>
      </c>
      <c r="E183" s="251"/>
      <c r="F183" s="204"/>
      <c r="G183" s="204"/>
      <c r="H183" s="205"/>
      <c r="I183" s="204"/>
      <c r="J183" s="204"/>
      <c r="K183" s="221"/>
      <c r="L183" s="266"/>
      <c r="M183" s="26"/>
    </row>
    <row r="184" spans="1:13" s="18" customFormat="1" x14ac:dyDescent="0.25">
      <c r="A184" s="271"/>
      <c r="B184" s="272">
        <v>3</v>
      </c>
      <c r="C184" s="272"/>
      <c r="D184" s="252" t="s">
        <v>13</v>
      </c>
      <c r="E184" s="209">
        <f t="shared" ref="E184:G184" si="91">E185+E193</f>
        <v>0</v>
      </c>
      <c r="F184" s="209">
        <f t="shared" si="91"/>
        <v>0</v>
      </c>
      <c r="G184" s="209">
        <f t="shared" si="91"/>
        <v>0</v>
      </c>
      <c r="H184" s="205"/>
      <c r="I184" s="209">
        <f t="shared" ref="I184:J184" si="92">I185+I193</f>
        <v>0</v>
      </c>
      <c r="J184" s="209">
        <f t="shared" si="92"/>
        <v>0</v>
      </c>
      <c r="K184" s="210"/>
      <c r="L184" s="210"/>
      <c r="M184" s="26"/>
    </row>
    <row r="185" spans="1:13" s="23" customFormat="1" ht="17.25" customHeight="1" x14ac:dyDescent="0.25">
      <c r="A185" s="273"/>
      <c r="B185" s="274">
        <v>31</v>
      </c>
      <c r="C185" s="274"/>
      <c r="D185" s="275" t="s">
        <v>14</v>
      </c>
      <c r="E185" s="276">
        <f t="shared" ref="E185:G185" si="93">E186+E188+E190</f>
        <v>0</v>
      </c>
      <c r="F185" s="276">
        <f t="shared" si="93"/>
        <v>0</v>
      </c>
      <c r="G185" s="276">
        <f t="shared" si="93"/>
        <v>0</v>
      </c>
      <c r="H185" s="205"/>
      <c r="I185" s="276">
        <f t="shared" ref="I185:J185" si="94">I186+I188+I190</f>
        <v>0</v>
      </c>
      <c r="J185" s="276">
        <f t="shared" si="94"/>
        <v>0</v>
      </c>
      <c r="K185" s="276"/>
      <c r="L185" s="277"/>
      <c r="M185" s="26"/>
    </row>
    <row r="186" spans="1:13" ht="16.5" customHeight="1" x14ac:dyDescent="0.25">
      <c r="A186" s="214"/>
      <c r="B186" s="224">
        <v>311</v>
      </c>
      <c r="C186" s="224"/>
      <c r="D186" s="231" t="s">
        <v>88</v>
      </c>
      <c r="E186" s="217">
        <f t="shared" ref="E186:J186" si="95">E187</f>
        <v>0</v>
      </c>
      <c r="F186" s="217">
        <f t="shared" si="95"/>
        <v>0</v>
      </c>
      <c r="G186" s="217">
        <f t="shared" si="95"/>
        <v>0</v>
      </c>
      <c r="H186" s="205"/>
      <c r="I186" s="217">
        <f t="shared" si="95"/>
        <v>0</v>
      </c>
      <c r="J186" s="217">
        <f t="shared" si="95"/>
        <v>0</v>
      </c>
      <c r="K186" s="218"/>
      <c r="L186" s="218"/>
      <c r="M186" s="26"/>
    </row>
    <row r="187" spans="1:13" s="23" customFormat="1" ht="18.75" customHeight="1" x14ac:dyDescent="0.25">
      <c r="A187" s="444">
        <v>3111</v>
      </c>
      <c r="B187" s="445"/>
      <c r="C187" s="445"/>
      <c r="D187" s="219" t="s">
        <v>64</v>
      </c>
      <c r="E187" s="229">
        <v>0</v>
      </c>
      <c r="F187" s="204">
        <v>0</v>
      </c>
      <c r="G187" s="204">
        <v>0</v>
      </c>
      <c r="H187" s="205"/>
      <c r="I187" s="204">
        <v>0</v>
      </c>
      <c r="J187" s="204">
        <v>0</v>
      </c>
      <c r="K187" s="221"/>
      <c r="L187" s="266"/>
      <c r="M187" s="26"/>
    </row>
    <row r="188" spans="1:13" x14ac:dyDescent="0.25">
      <c r="A188" s="214"/>
      <c r="B188" s="224">
        <v>312</v>
      </c>
      <c r="C188" s="224"/>
      <c r="D188" s="231" t="s">
        <v>65</v>
      </c>
      <c r="E188" s="217">
        <f t="shared" ref="E188:J188" si="96">E189</f>
        <v>0</v>
      </c>
      <c r="F188" s="217">
        <f t="shared" si="96"/>
        <v>0</v>
      </c>
      <c r="G188" s="217">
        <f t="shared" si="96"/>
        <v>0</v>
      </c>
      <c r="H188" s="205"/>
      <c r="I188" s="217">
        <f t="shared" si="96"/>
        <v>0</v>
      </c>
      <c r="J188" s="217">
        <f t="shared" si="96"/>
        <v>0</v>
      </c>
      <c r="K188" s="218"/>
      <c r="L188" s="218"/>
      <c r="M188" s="26"/>
    </row>
    <row r="189" spans="1:13" ht="14.45" customHeight="1" x14ac:dyDescent="0.25">
      <c r="A189" s="444">
        <v>3121</v>
      </c>
      <c r="B189" s="445"/>
      <c r="C189" s="445"/>
      <c r="D189" s="219" t="s">
        <v>65</v>
      </c>
      <c r="E189" s="229">
        <v>0</v>
      </c>
      <c r="F189" s="204">
        <v>0</v>
      </c>
      <c r="G189" s="204">
        <v>0</v>
      </c>
      <c r="H189" s="205"/>
      <c r="I189" s="204">
        <v>0</v>
      </c>
      <c r="J189" s="204">
        <v>0</v>
      </c>
      <c r="K189" s="221"/>
      <c r="L189" s="266"/>
      <c r="M189" s="26"/>
    </row>
    <row r="190" spans="1:13" ht="15" customHeight="1" x14ac:dyDescent="0.25">
      <c r="A190" s="214"/>
      <c r="B190" s="224">
        <v>313</v>
      </c>
      <c r="C190" s="224"/>
      <c r="D190" s="231" t="s">
        <v>66</v>
      </c>
      <c r="E190" s="217">
        <f t="shared" ref="E190:J190" si="97">E191</f>
        <v>0</v>
      </c>
      <c r="F190" s="217">
        <f t="shared" si="97"/>
        <v>0</v>
      </c>
      <c r="G190" s="217">
        <f t="shared" si="97"/>
        <v>0</v>
      </c>
      <c r="H190" s="205"/>
      <c r="I190" s="217">
        <f t="shared" si="97"/>
        <v>0</v>
      </c>
      <c r="J190" s="217">
        <f t="shared" si="97"/>
        <v>0</v>
      </c>
      <c r="K190" s="218"/>
      <c r="L190" s="218"/>
      <c r="M190" s="26"/>
    </row>
    <row r="191" spans="1:13" x14ac:dyDescent="0.25">
      <c r="A191" s="444">
        <v>3132</v>
      </c>
      <c r="B191" s="445"/>
      <c r="C191" s="445"/>
      <c r="D191" s="219" t="s">
        <v>89</v>
      </c>
      <c r="E191" s="229">
        <v>0</v>
      </c>
      <c r="F191" s="204">
        <v>0</v>
      </c>
      <c r="G191" s="204">
        <v>0</v>
      </c>
      <c r="H191" s="205"/>
      <c r="I191" s="204">
        <v>0</v>
      </c>
      <c r="J191" s="204">
        <v>0</v>
      </c>
      <c r="K191" s="221"/>
      <c r="L191" s="266"/>
      <c r="M191" s="26"/>
    </row>
    <row r="192" spans="1:13" x14ac:dyDescent="0.25">
      <c r="A192" s="444">
        <v>3133</v>
      </c>
      <c r="B192" s="445"/>
      <c r="C192" s="445"/>
      <c r="D192" s="219" t="s">
        <v>115</v>
      </c>
      <c r="E192" s="229">
        <v>0</v>
      </c>
      <c r="F192" s="204">
        <v>0</v>
      </c>
      <c r="G192" s="204">
        <v>0</v>
      </c>
      <c r="H192" s="205"/>
      <c r="I192" s="204">
        <v>0</v>
      </c>
      <c r="J192" s="204">
        <v>0</v>
      </c>
      <c r="K192" s="221"/>
      <c r="L192" s="266"/>
      <c r="M192" s="26"/>
    </row>
    <row r="193" spans="1:13" x14ac:dyDescent="0.25">
      <c r="A193" s="273"/>
      <c r="B193" s="274">
        <v>32</v>
      </c>
      <c r="C193" s="274"/>
      <c r="D193" s="275" t="s">
        <v>20</v>
      </c>
      <c r="E193" s="276">
        <f t="shared" ref="E193:J193" si="98">E194</f>
        <v>0</v>
      </c>
      <c r="F193" s="276">
        <f t="shared" si="98"/>
        <v>0</v>
      </c>
      <c r="G193" s="276">
        <f t="shared" si="98"/>
        <v>0</v>
      </c>
      <c r="H193" s="205"/>
      <c r="I193" s="276">
        <f t="shared" si="98"/>
        <v>0</v>
      </c>
      <c r="J193" s="276">
        <f t="shared" si="98"/>
        <v>0</v>
      </c>
      <c r="K193" s="276"/>
      <c r="L193" s="277"/>
      <c r="M193" s="26"/>
    </row>
    <row r="194" spans="1:13" s="21" customFormat="1" x14ac:dyDescent="0.25">
      <c r="A194" s="214"/>
      <c r="B194" s="224">
        <v>321</v>
      </c>
      <c r="C194" s="224"/>
      <c r="D194" s="231" t="s">
        <v>27</v>
      </c>
      <c r="E194" s="217">
        <f t="shared" ref="E194:G194" si="99">E195+E196</f>
        <v>0</v>
      </c>
      <c r="F194" s="217">
        <f t="shared" si="99"/>
        <v>0</v>
      </c>
      <c r="G194" s="217">
        <f t="shared" si="99"/>
        <v>0</v>
      </c>
      <c r="H194" s="205"/>
      <c r="I194" s="217">
        <f t="shared" ref="I194:J194" si="100">I195+I196</f>
        <v>0</v>
      </c>
      <c r="J194" s="217">
        <f t="shared" si="100"/>
        <v>0</v>
      </c>
      <c r="K194" s="218"/>
      <c r="L194" s="218"/>
      <c r="M194" s="26"/>
    </row>
    <row r="195" spans="1:13" s="26" customFormat="1" x14ac:dyDescent="0.25">
      <c r="A195" s="444">
        <v>3211</v>
      </c>
      <c r="B195" s="445"/>
      <c r="C195" s="445"/>
      <c r="D195" s="268" t="s">
        <v>116</v>
      </c>
      <c r="E195" s="269">
        <v>0</v>
      </c>
      <c r="F195" s="204">
        <v>0</v>
      </c>
      <c r="G195" s="204">
        <v>0</v>
      </c>
      <c r="H195" s="205"/>
      <c r="I195" s="204">
        <v>0</v>
      </c>
      <c r="J195" s="204">
        <v>0</v>
      </c>
      <c r="K195" s="221"/>
      <c r="L195" s="266"/>
      <c r="M195" s="51"/>
    </row>
    <row r="196" spans="1:13" s="26" customFormat="1" ht="18" customHeight="1" x14ac:dyDescent="0.25">
      <c r="A196" s="444">
        <v>3212</v>
      </c>
      <c r="B196" s="445"/>
      <c r="C196" s="445"/>
      <c r="D196" s="219" t="s">
        <v>113</v>
      </c>
      <c r="E196" s="229">
        <v>0</v>
      </c>
      <c r="F196" s="204">
        <v>0</v>
      </c>
      <c r="G196" s="204">
        <v>0</v>
      </c>
      <c r="H196" s="205"/>
      <c r="I196" s="204">
        <v>0</v>
      </c>
      <c r="J196" s="204">
        <v>0</v>
      </c>
      <c r="K196" s="221"/>
      <c r="L196" s="266"/>
    </row>
    <row r="197" spans="1:13" s="16" customFormat="1" ht="15" customHeight="1" x14ac:dyDescent="0.25">
      <c r="A197" s="452" t="s">
        <v>172</v>
      </c>
      <c r="B197" s="453"/>
      <c r="C197" s="453"/>
      <c r="D197" s="250" t="s">
        <v>173</v>
      </c>
      <c r="E197" s="251">
        <v>0</v>
      </c>
      <c r="F197" s="279">
        <v>0</v>
      </c>
      <c r="G197" s="204">
        <v>0</v>
      </c>
      <c r="H197" s="205"/>
      <c r="I197" s="204">
        <v>0</v>
      </c>
      <c r="J197" s="204">
        <v>0</v>
      </c>
      <c r="K197" s="221"/>
      <c r="L197" s="266"/>
      <c r="M197" s="26"/>
    </row>
    <row r="198" spans="1:13" s="18" customFormat="1" x14ac:dyDescent="0.25">
      <c r="A198" s="271"/>
      <c r="B198" s="272">
        <v>3</v>
      </c>
      <c r="C198" s="272"/>
      <c r="D198" s="252" t="s">
        <v>13</v>
      </c>
      <c r="E198" s="209">
        <f t="shared" ref="E198:G198" si="101">E199+E207</f>
        <v>0</v>
      </c>
      <c r="F198" s="209">
        <f t="shared" si="101"/>
        <v>0</v>
      </c>
      <c r="G198" s="209">
        <f t="shared" si="101"/>
        <v>0</v>
      </c>
      <c r="H198" s="205"/>
      <c r="I198" s="209">
        <f t="shared" ref="I198:J198" si="102">I199+I207</f>
        <v>0</v>
      </c>
      <c r="J198" s="209">
        <f t="shared" si="102"/>
        <v>0</v>
      </c>
      <c r="K198" s="210"/>
      <c r="L198" s="210"/>
      <c r="M198" s="26"/>
    </row>
    <row r="199" spans="1:13" s="23" customFormat="1" ht="35.25" customHeight="1" x14ac:dyDescent="0.25">
      <c r="A199" s="273"/>
      <c r="B199" s="274">
        <v>31</v>
      </c>
      <c r="C199" s="274"/>
      <c r="D199" s="275" t="s">
        <v>14</v>
      </c>
      <c r="E199" s="276">
        <f>E200+E202+E204</f>
        <v>0</v>
      </c>
      <c r="F199" s="276">
        <f>F200+F202+F204</f>
        <v>0</v>
      </c>
      <c r="G199" s="276">
        <f>G200+G202+G204</f>
        <v>0</v>
      </c>
      <c r="H199" s="205"/>
      <c r="I199" s="276">
        <f>I200+I202+I204</f>
        <v>0</v>
      </c>
      <c r="J199" s="276">
        <f t="shared" ref="J199" si="103">J200+J202+J204</f>
        <v>0</v>
      </c>
      <c r="K199" s="276"/>
      <c r="L199" s="277"/>
      <c r="M199" s="26"/>
    </row>
    <row r="200" spans="1:13" x14ac:dyDescent="0.25">
      <c r="A200" s="214"/>
      <c r="B200" s="224">
        <v>311</v>
      </c>
      <c r="C200" s="224"/>
      <c r="D200" s="231" t="s">
        <v>88</v>
      </c>
      <c r="E200" s="217">
        <f t="shared" ref="E200:J200" si="104">E201</f>
        <v>0</v>
      </c>
      <c r="F200" s="217">
        <f t="shared" si="104"/>
        <v>0</v>
      </c>
      <c r="G200" s="217">
        <f t="shared" si="104"/>
        <v>0</v>
      </c>
      <c r="H200" s="205"/>
      <c r="I200" s="217">
        <f t="shared" si="104"/>
        <v>0</v>
      </c>
      <c r="J200" s="217">
        <f t="shared" si="104"/>
        <v>0</v>
      </c>
      <c r="K200" s="218"/>
      <c r="L200" s="218"/>
      <c r="M200" s="26"/>
    </row>
    <row r="201" spans="1:13" x14ac:dyDescent="0.25">
      <c r="A201" s="444">
        <v>3111</v>
      </c>
      <c r="B201" s="445"/>
      <c r="C201" s="445"/>
      <c r="D201" s="219" t="s">
        <v>64</v>
      </c>
      <c r="E201" s="229">
        <v>0</v>
      </c>
      <c r="F201" s="220">
        <v>0</v>
      </c>
      <c r="G201" s="220">
        <v>0</v>
      </c>
      <c r="H201" s="205"/>
      <c r="I201" s="220">
        <v>0</v>
      </c>
      <c r="J201" s="220">
        <v>0</v>
      </c>
      <c r="K201" s="221"/>
      <c r="L201" s="266"/>
      <c r="M201" s="26"/>
    </row>
    <row r="202" spans="1:13" s="23" customFormat="1" x14ac:dyDescent="0.25">
      <c r="A202" s="214"/>
      <c r="B202" s="224">
        <v>312</v>
      </c>
      <c r="C202" s="224"/>
      <c r="D202" s="231" t="s">
        <v>65</v>
      </c>
      <c r="E202" s="217">
        <f t="shared" ref="E202:J202" si="105">E203</f>
        <v>0</v>
      </c>
      <c r="F202" s="217">
        <f t="shared" si="105"/>
        <v>0</v>
      </c>
      <c r="G202" s="217">
        <f t="shared" si="105"/>
        <v>0</v>
      </c>
      <c r="H202" s="205"/>
      <c r="I202" s="217">
        <f t="shared" si="105"/>
        <v>0</v>
      </c>
      <c r="J202" s="217">
        <f t="shared" si="105"/>
        <v>0</v>
      </c>
      <c r="K202" s="218"/>
      <c r="L202" s="218"/>
      <c r="M202" s="26"/>
    </row>
    <row r="203" spans="1:13" x14ac:dyDescent="0.25">
      <c r="A203" s="444">
        <v>3121</v>
      </c>
      <c r="B203" s="445"/>
      <c r="C203" s="445"/>
      <c r="D203" s="219" t="s">
        <v>65</v>
      </c>
      <c r="E203" s="229">
        <v>0</v>
      </c>
      <c r="F203" s="204">
        <v>0</v>
      </c>
      <c r="G203" s="204">
        <v>0</v>
      </c>
      <c r="H203" s="205"/>
      <c r="I203" s="204">
        <v>0</v>
      </c>
      <c r="J203" s="204">
        <v>0</v>
      </c>
      <c r="K203" s="221"/>
      <c r="L203" s="266"/>
      <c r="M203" s="26"/>
    </row>
    <row r="204" spans="1:13" x14ac:dyDescent="0.25">
      <c r="A204" s="214"/>
      <c r="B204" s="224">
        <v>313</v>
      </c>
      <c r="C204" s="224"/>
      <c r="D204" s="231" t="s">
        <v>66</v>
      </c>
      <c r="E204" s="217">
        <f t="shared" ref="E204:J204" si="106">E205</f>
        <v>0</v>
      </c>
      <c r="F204" s="217">
        <f t="shared" si="106"/>
        <v>0</v>
      </c>
      <c r="G204" s="217">
        <f t="shared" si="106"/>
        <v>0</v>
      </c>
      <c r="H204" s="205"/>
      <c r="I204" s="217">
        <f t="shared" si="106"/>
        <v>0</v>
      </c>
      <c r="J204" s="217">
        <f t="shared" si="106"/>
        <v>0</v>
      </c>
      <c r="K204" s="218"/>
      <c r="L204" s="218"/>
      <c r="M204" s="26"/>
    </row>
    <row r="205" spans="1:13" x14ac:dyDescent="0.25">
      <c r="A205" s="444">
        <v>3132</v>
      </c>
      <c r="B205" s="445"/>
      <c r="C205" s="445"/>
      <c r="D205" s="219" t="s">
        <v>89</v>
      </c>
      <c r="E205" s="229">
        <v>0</v>
      </c>
      <c r="F205" s="204">
        <v>0</v>
      </c>
      <c r="G205" s="204">
        <v>0</v>
      </c>
      <c r="H205" s="205"/>
      <c r="I205" s="204">
        <v>0</v>
      </c>
      <c r="J205" s="204">
        <v>0</v>
      </c>
      <c r="K205" s="221"/>
      <c r="L205" s="266"/>
      <c r="M205" s="26"/>
    </row>
    <row r="206" spans="1:13" ht="13.5" customHeight="1" x14ac:dyDescent="0.25">
      <c r="A206" s="444">
        <v>3133</v>
      </c>
      <c r="B206" s="445"/>
      <c r="C206" s="445"/>
      <c r="D206" s="219" t="s">
        <v>115</v>
      </c>
      <c r="E206" s="229">
        <v>0</v>
      </c>
      <c r="F206" s="204">
        <v>0</v>
      </c>
      <c r="G206" s="204">
        <v>0</v>
      </c>
      <c r="H206" s="205"/>
      <c r="I206" s="204">
        <v>0</v>
      </c>
      <c r="J206" s="204">
        <v>0</v>
      </c>
      <c r="K206" s="221"/>
      <c r="L206" s="266"/>
      <c r="M206" s="26"/>
    </row>
    <row r="207" spans="1:13" x14ac:dyDescent="0.25">
      <c r="A207" s="273"/>
      <c r="B207" s="274">
        <v>32</v>
      </c>
      <c r="C207" s="274"/>
      <c r="D207" s="275" t="s">
        <v>20</v>
      </c>
      <c r="E207" s="276">
        <f>E208</f>
        <v>0</v>
      </c>
      <c r="F207" s="276">
        <f>F208</f>
        <v>0</v>
      </c>
      <c r="G207" s="276">
        <f>G208</f>
        <v>0</v>
      </c>
      <c r="H207" s="205"/>
      <c r="I207" s="276">
        <f>I208</f>
        <v>0</v>
      </c>
      <c r="J207" s="276">
        <f t="shared" ref="J207" si="107">J208</f>
        <v>0</v>
      </c>
      <c r="K207" s="276"/>
      <c r="L207" s="277"/>
      <c r="M207" s="26"/>
    </row>
    <row r="208" spans="1:13" ht="18" customHeight="1" x14ac:dyDescent="0.25">
      <c r="A208" s="214"/>
      <c r="B208" s="224">
        <v>321</v>
      </c>
      <c r="C208" s="224"/>
      <c r="D208" s="231" t="s">
        <v>27</v>
      </c>
      <c r="E208" s="217">
        <f t="shared" ref="E208:G208" si="108">E209+E210</f>
        <v>0</v>
      </c>
      <c r="F208" s="217">
        <f t="shared" si="108"/>
        <v>0</v>
      </c>
      <c r="G208" s="217">
        <f t="shared" si="108"/>
        <v>0</v>
      </c>
      <c r="H208" s="205"/>
      <c r="I208" s="217">
        <f t="shared" ref="I208:J208" si="109">I209+I210</f>
        <v>0</v>
      </c>
      <c r="J208" s="217">
        <f t="shared" si="109"/>
        <v>0</v>
      </c>
      <c r="K208" s="218"/>
      <c r="L208" s="218"/>
      <c r="M208" s="26"/>
    </row>
    <row r="209" spans="1:13" s="23" customFormat="1" ht="15" customHeight="1" x14ac:dyDescent="0.25">
      <c r="A209" s="444">
        <v>3211</v>
      </c>
      <c r="B209" s="445"/>
      <c r="C209" s="445"/>
      <c r="D209" s="268" t="s">
        <v>116</v>
      </c>
      <c r="E209" s="269">
        <v>0</v>
      </c>
      <c r="F209" s="204">
        <v>0</v>
      </c>
      <c r="G209" s="204">
        <v>0</v>
      </c>
      <c r="H209" s="205"/>
      <c r="I209" s="204">
        <v>0</v>
      </c>
      <c r="J209" s="204">
        <v>0</v>
      </c>
      <c r="K209" s="221"/>
      <c r="L209" s="266"/>
      <c r="M209" s="26"/>
    </row>
    <row r="210" spans="1:13" x14ac:dyDescent="0.25">
      <c r="A210" s="444">
        <v>3212</v>
      </c>
      <c r="B210" s="445"/>
      <c r="C210" s="445"/>
      <c r="D210" s="219" t="s">
        <v>113</v>
      </c>
      <c r="E210" s="229">
        <v>0</v>
      </c>
      <c r="F210" s="204">
        <v>0</v>
      </c>
      <c r="G210" s="204">
        <v>0</v>
      </c>
      <c r="H210" s="205"/>
      <c r="I210" s="204">
        <v>0</v>
      </c>
      <c r="J210" s="204">
        <v>0</v>
      </c>
      <c r="K210" s="221"/>
      <c r="L210" s="266"/>
      <c r="M210" s="26"/>
    </row>
    <row r="211" spans="1:13" ht="17.25" customHeight="1" x14ac:dyDescent="0.25">
      <c r="A211" s="282" t="s">
        <v>67</v>
      </c>
      <c r="B211" s="283"/>
      <c r="C211" s="283"/>
      <c r="D211" s="284" t="s">
        <v>159</v>
      </c>
      <c r="E211" s="201">
        <f t="shared" ref="E211:G211" si="110">E213</f>
        <v>530.88</v>
      </c>
      <c r="F211" s="201">
        <f t="shared" si="110"/>
        <v>530.89</v>
      </c>
      <c r="G211" s="201">
        <f t="shared" si="110"/>
        <v>530.89</v>
      </c>
      <c r="H211" s="205"/>
      <c r="I211" s="201">
        <f t="shared" ref="I211:J211" si="111">I213</f>
        <v>531</v>
      </c>
      <c r="J211" s="201">
        <f t="shared" si="111"/>
        <v>531</v>
      </c>
      <c r="K211" s="201">
        <f t="shared" ref="K211:K263" si="112">J211/E211*100</f>
        <v>100.02260397830018</v>
      </c>
      <c r="L211" s="202">
        <f t="shared" ref="L211:L223" si="113">J211/I211*100</f>
        <v>100</v>
      </c>
      <c r="M211" s="26"/>
    </row>
    <row r="212" spans="1:13" x14ac:dyDescent="0.25">
      <c r="A212" s="477" t="s">
        <v>163</v>
      </c>
      <c r="B212" s="478"/>
      <c r="C212" s="478"/>
      <c r="D212" s="250" t="s">
        <v>119</v>
      </c>
      <c r="E212" s="251"/>
      <c r="F212" s="204"/>
      <c r="G212" s="204"/>
      <c r="H212" s="205"/>
      <c r="I212" s="204"/>
      <c r="J212" s="204"/>
      <c r="K212" s="221"/>
      <c r="L212" s="266"/>
      <c r="M212" s="26"/>
    </row>
    <row r="213" spans="1:13" x14ac:dyDescent="0.25">
      <c r="A213" s="285">
        <v>3</v>
      </c>
      <c r="B213" s="286"/>
      <c r="C213" s="286"/>
      <c r="D213" s="208" t="s">
        <v>13</v>
      </c>
      <c r="E213" s="209">
        <f t="shared" ref="E213:J215" si="114">E214</f>
        <v>530.88</v>
      </c>
      <c r="F213" s="209">
        <f t="shared" si="114"/>
        <v>530.89</v>
      </c>
      <c r="G213" s="209">
        <f t="shared" si="114"/>
        <v>530.89</v>
      </c>
      <c r="H213" s="205"/>
      <c r="I213" s="209">
        <f t="shared" si="114"/>
        <v>531</v>
      </c>
      <c r="J213" s="209">
        <f t="shared" si="114"/>
        <v>531</v>
      </c>
      <c r="K213" s="210">
        <f t="shared" si="112"/>
        <v>100.02260397830018</v>
      </c>
      <c r="L213" s="210">
        <f t="shared" si="113"/>
        <v>100</v>
      </c>
      <c r="M213" s="26"/>
    </row>
    <row r="214" spans="1:13" x14ac:dyDescent="0.25">
      <c r="A214" s="287">
        <v>32</v>
      </c>
      <c r="B214" s="288"/>
      <c r="C214" s="288"/>
      <c r="D214" s="289" t="s">
        <v>20</v>
      </c>
      <c r="E214" s="276">
        <f t="shared" si="114"/>
        <v>530.88</v>
      </c>
      <c r="F214" s="276">
        <f t="shared" si="114"/>
        <v>530.89</v>
      </c>
      <c r="G214" s="276">
        <f t="shared" si="114"/>
        <v>530.89</v>
      </c>
      <c r="H214" s="205"/>
      <c r="I214" s="276">
        <f t="shared" si="114"/>
        <v>531</v>
      </c>
      <c r="J214" s="276">
        <f t="shared" si="114"/>
        <v>531</v>
      </c>
      <c r="K214" s="276">
        <f t="shared" si="112"/>
        <v>100.02260397830018</v>
      </c>
      <c r="L214" s="277">
        <f t="shared" si="113"/>
        <v>100</v>
      </c>
      <c r="M214" s="26"/>
    </row>
    <row r="215" spans="1:13" x14ac:dyDescent="0.25">
      <c r="A215" s="448">
        <v>323</v>
      </c>
      <c r="B215" s="449"/>
      <c r="C215" s="449"/>
      <c r="D215" s="231" t="s">
        <v>36</v>
      </c>
      <c r="E215" s="217">
        <f t="shared" si="114"/>
        <v>530.88</v>
      </c>
      <c r="F215" s="217">
        <f t="shared" si="114"/>
        <v>530.89</v>
      </c>
      <c r="G215" s="217">
        <f t="shared" si="114"/>
        <v>530.89</v>
      </c>
      <c r="H215" s="205"/>
      <c r="I215" s="217">
        <f t="shared" si="114"/>
        <v>531</v>
      </c>
      <c r="J215" s="217">
        <f t="shared" si="114"/>
        <v>531</v>
      </c>
      <c r="K215" s="218">
        <f t="shared" si="112"/>
        <v>100.02260397830018</v>
      </c>
      <c r="L215" s="218">
        <f t="shared" si="113"/>
        <v>100</v>
      </c>
      <c r="M215" s="26"/>
    </row>
    <row r="216" spans="1:13" x14ac:dyDescent="0.25">
      <c r="A216" s="444">
        <v>3237</v>
      </c>
      <c r="B216" s="445"/>
      <c r="C216" s="445"/>
      <c r="D216" s="248" t="s">
        <v>117</v>
      </c>
      <c r="E216" s="249">
        <v>530.88</v>
      </c>
      <c r="F216" s="204">
        <v>530.89</v>
      </c>
      <c r="G216" s="204">
        <v>530.89</v>
      </c>
      <c r="H216" s="205"/>
      <c r="I216" s="204">
        <v>531</v>
      </c>
      <c r="J216" s="204">
        <v>531</v>
      </c>
      <c r="K216" s="221">
        <f t="shared" si="112"/>
        <v>100.02260397830018</v>
      </c>
      <c r="L216" s="266">
        <f t="shared" si="113"/>
        <v>100</v>
      </c>
      <c r="M216" s="26"/>
    </row>
    <row r="217" spans="1:13" x14ac:dyDescent="0.25">
      <c r="A217" s="450" t="s">
        <v>211</v>
      </c>
      <c r="B217" s="451"/>
      <c r="C217" s="451"/>
      <c r="D217" s="284" t="s">
        <v>212</v>
      </c>
      <c r="E217" s="201">
        <f t="shared" ref="E217:G217" si="115">E219</f>
        <v>0</v>
      </c>
      <c r="F217" s="201">
        <f t="shared" si="115"/>
        <v>0</v>
      </c>
      <c r="G217" s="201">
        <f t="shared" si="115"/>
        <v>0</v>
      </c>
      <c r="H217" s="205"/>
      <c r="I217" s="201">
        <f t="shared" ref="I217:J217" si="116">I219</f>
        <v>121</v>
      </c>
      <c r="J217" s="201">
        <f t="shared" si="116"/>
        <v>121</v>
      </c>
      <c r="K217" s="201"/>
      <c r="L217" s="202">
        <f t="shared" si="113"/>
        <v>100</v>
      </c>
      <c r="M217" s="26"/>
    </row>
    <row r="218" spans="1:13" ht="14.45" customHeight="1" x14ac:dyDescent="0.25">
      <c r="A218" s="477" t="s">
        <v>163</v>
      </c>
      <c r="B218" s="478"/>
      <c r="C218" s="478"/>
      <c r="D218" s="250" t="s">
        <v>119</v>
      </c>
      <c r="E218" s="251"/>
      <c r="F218" s="204"/>
      <c r="G218" s="204"/>
      <c r="H218" s="205"/>
      <c r="I218" s="204"/>
      <c r="J218" s="204"/>
      <c r="K218" s="221"/>
      <c r="L218" s="266"/>
      <c r="M218" s="26"/>
    </row>
    <row r="219" spans="1:13" x14ac:dyDescent="0.25">
      <c r="A219" s="285">
        <v>3</v>
      </c>
      <c r="B219" s="286"/>
      <c r="C219" s="286"/>
      <c r="D219" s="208" t="s">
        <v>13</v>
      </c>
      <c r="E219" s="209">
        <f t="shared" ref="E219:J221" si="117">E220</f>
        <v>0</v>
      </c>
      <c r="F219" s="209">
        <f t="shared" si="117"/>
        <v>0</v>
      </c>
      <c r="G219" s="209">
        <f t="shared" si="117"/>
        <v>0</v>
      </c>
      <c r="H219" s="205"/>
      <c r="I219" s="209">
        <f t="shared" si="117"/>
        <v>121</v>
      </c>
      <c r="J219" s="209">
        <f t="shared" si="117"/>
        <v>121</v>
      </c>
      <c r="K219" s="210"/>
      <c r="L219" s="210">
        <f t="shared" si="113"/>
        <v>100</v>
      </c>
      <c r="M219" s="26"/>
    </row>
    <row r="220" spans="1:13" x14ac:dyDescent="0.25">
      <c r="A220" s="475">
        <v>32</v>
      </c>
      <c r="B220" s="476"/>
      <c r="C220" s="476"/>
      <c r="D220" s="289" t="s">
        <v>20</v>
      </c>
      <c r="E220" s="276">
        <f t="shared" si="117"/>
        <v>0</v>
      </c>
      <c r="F220" s="276">
        <f t="shared" si="117"/>
        <v>0</v>
      </c>
      <c r="G220" s="276">
        <f t="shared" si="117"/>
        <v>0</v>
      </c>
      <c r="H220" s="205"/>
      <c r="I220" s="276">
        <f t="shared" si="117"/>
        <v>121</v>
      </c>
      <c r="J220" s="276">
        <f t="shared" si="117"/>
        <v>121</v>
      </c>
      <c r="K220" s="276"/>
      <c r="L220" s="277">
        <f t="shared" si="113"/>
        <v>100</v>
      </c>
      <c r="M220" s="26"/>
    </row>
    <row r="221" spans="1:13" ht="14.45" customHeight="1" x14ac:dyDescent="0.25">
      <c r="A221" s="448">
        <v>329</v>
      </c>
      <c r="B221" s="449"/>
      <c r="C221" s="449"/>
      <c r="D221" s="231" t="s">
        <v>45</v>
      </c>
      <c r="E221" s="217">
        <f t="shared" si="117"/>
        <v>0</v>
      </c>
      <c r="F221" s="217">
        <f t="shared" si="117"/>
        <v>0</v>
      </c>
      <c r="G221" s="217">
        <f t="shared" si="117"/>
        <v>0</v>
      </c>
      <c r="H221" s="205"/>
      <c r="I221" s="217">
        <f t="shared" si="117"/>
        <v>121</v>
      </c>
      <c r="J221" s="217">
        <f t="shared" si="117"/>
        <v>121</v>
      </c>
      <c r="K221" s="218"/>
      <c r="L221" s="218">
        <f t="shared" si="113"/>
        <v>100</v>
      </c>
      <c r="M221" s="26"/>
    </row>
    <row r="222" spans="1:13" ht="19.899999999999999" customHeight="1" x14ac:dyDescent="0.25">
      <c r="A222" s="444">
        <v>3299</v>
      </c>
      <c r="B222" s="445"/>
      <c r="C222" s="445"/>
      <c r="D222" s="248" t="s">
        <v>45</v>
      </c>
      <c r="E222" s="249">
        <v>0</v>
      </c>
      <c r="F222" s="204">
        <v>0</v>
      </c>
      <c r="G222" s="204">
        <v>0</v>
      </c>
      <c r="H222" s="205"/>
      <c r="I222" s="204">
        <v>121</v>
      </c>
      <c r="J222" s="204">
        <v>121</v>
      </c>
      <c r="K222" s="221"/>
      <c r="L222" s="266">
        <f t="shared" si="113"/>
        <v>100</v>
      </c>
      <c r="M222" s="26"/>
    </row>
    <row r="223" spans="1:13" ht="19.899999999999999" customHeight="1" x14ac:dyDescent="0.25">
      <c r="A223" s="450" t="s">
        <v>213</v>
      </c>
      <c r="B223" s="451"/>
      <c r="C223" s="451"/>
      <c r="D223" s="284" t="s">
        <v>214</v>
      </c>
      <c r="E223" s="201">
        <f t="shared" ref="E223:G223" si="118">E225</f>
        <v>95</v>
      </c>
      <c r="F223" s="201">
        <f t="shared" si="118"/>
        <v>0</v>
      </c>
      <c r="G223" s="201">
        <f t="shared" si="118"/>
        <v>0</v>
      </c>
      <c r="H223" s="205"/>
      <c r="I223" s="201">
        <f t="shared" ref="I223:J223" si="119">I225</f>
        <v>100</v>
      </c>
      <c r="J223" s="201">
        <f t="shared" si="119"/>
        <v>100</v>
      </c>
      <c r="K223" s="201">
        <f t="shared" si="112"/>
        <v>105.26315789473684</v>
      </c>
      <c r="L223" s="202">
        <f t="shared" si="113"/>
        <v>100</v>
      </c>
      <c r="M223" s="26"/>
    </row>
    <row r="224" spans="1:13" ht="19.899999999999999" customHeight="1" x14ac:dyDescent="0.25">
      <c r="A224" s="477" t="s">
        <v>163</v>
      </c>
      <c r="B224" s="478"/>
      <c r="C224" s="478"/>
      <c r="D224" s="250" t="s">
        <v>119</v>
      </c>
      <c r="E224" s="251"/>
      <c r="F224" s="204"/>
      <c r="G224" s="204"/>
      <c r="H224" s="205"/>
      <c r="I224" s="204"/>
      <c r="J224" s="204"/>
      <c r="K224" s="221"/>
      <c r="L224" s="266"/>
      <c r="M224" s="26"/>
    </row>
    <row r="225" spans="1:13" ht="19.899999999999999" customHeight="1" x14ac:dyDescent="0.25">
      <c r="A225" s="285">
        <v>3</v>
      </c>
      <c r="B225" s="286"/>
      <c r="C225" s="286"/>
      <c r="D225" s="208" t="s">
        <v>13</v>
      </c>
      <c r="E225" s="209">
        <f t="shared" ref="E225:J227" si="120">E226</f>
        <v>95</v>
      </c>
      <c r="F225" s="209">
        <f t="shared" si="120"/>
        <v>0</v>
      </c>
      <c r="G225" s="209">
        <f t="shared" si="120"/>
        <v>0</v>
      </c>
      <c r="H225" s="205"/>
      <c r="I225" s="209">
        <f t="shared" si="120"/>
        <v>100</v>
      </c>
      <c r="J225" s="209">
        <f t="shared" si="120"/>
        <v>100</v>
      </c>
      <c r="K225" s="210">
        <f t="shared" si="112"/>
        <v>105.26315789473684</v>
      </c>
      <c r="L225" s="210">
        <f t="shared" ref="L225:L286" si="121">J225/I225*100</f>
        <v>100</v>
      </c>
      <c r="M225" s="26"/>
    </row>
    <row r="226" spans="1:13" ht="19.899999999999999" customHeight="1" x14ac:dyDescent="0.25">
      <c r="A226" s="287">
        <v>32</v>
      </c>
      <c r="B226" s="288"/>
      <c r="C226" s="288"/>
      <c r="D226" s="289" t="s">
        <v>20</v>
      </c>
      <c r="E226" s="276">
        <f t="shared" si="120"/>
        <v>95</v>
      </c>
      <c r="F226" s="276">
        <f t="shared" si="120"/>
        <v>0</v>
      </c>
      <c r="G226" s="276">
        <f t="shared" si="120"/>
        <v>0</v>
      </c>
      <c r="H226" s="205"/>
      <c r="I226" s="276">
        <f t="shared" si="120"/>
        <v>100</v>
      </c>
      <c r="J226" s="276">
        <f t="shared" si="120"/>
        <v>100</v>
      </c>
      <c r="K226" s="276">
        <f t="shared" si="112"/>
        <v>105.26315789473684</v>
      </c>
      <c r="L226" s="277">
        <f t="shared" si="121"/>
        <v>100</v>
      </c>
      <c r="M226" s="26"/>
    </row>
    <row r="227" spans="1:13" ht="19.899999999999999" customHeight="1" x14ac:dyDescent="0.25">
      <c r="A227" s="448">
        <v>323</v>
      </c>
      <c r="B227" s="449"/>
      <c r="C227" s="449"/>
      <c r="D227" s="231" t="s">
        <v>36</v>
      </c>
      <c r="E227" s="217">
        <f t="shared" si="120"/>
        <v>95</v>
      </c>
      <c r="F227" s="217">
        <f t="shared" si="120"/>
        <v>0</v>
      </c>
      <c r="G227" s="217">
        <f t="shared" si="120"/>
        <v>0</v>
      </c>
      <c r="H227" s="205"/>
      <c r="I227" s="217">
        <f t="shared" si="120"/>
        <v>100</v>
      </c>
      <c r="J227" s="217">
        <f t="shared" si="120"/>
        <v>100</v>
      </c>
      <c r="K227" s="218">
        <f t="shared" si="112"/>
        <v>105.26315789473684</v>
      </c>
      <c r="L227" s="218">
        <f t="shared" si="121"/>
        <v>100</v>
      </c>
      <c r="M227" s="26"/>
    </row>
    <row r="228" spans="1:13" ht="19.899999999999999" customHeight="1" x14ac:dyDescent="0.25">
      <c r="A228" s="444">
        <v>3237</v>
      </c>
      <c r="B228" s="445"/>
      <c r="C228" s="445"/>
      <c r="D228" s="248" t="s">
        <v>117</v>
      </c>
      <c r="E228" s="249">
        <v>95</v>
      </c>
      <c r="F228" s="204">
        <v>0</v>
      </c>
      <c r="G228" s="204">
        <v>0</v>
      </c>
      <c r="H228" s="205">
        <v>100</v>
      </c>
      <c r="I228" s="204">
        <v>100</v>
      </c>
      <c r="J228" s="204">
        <v>100</v>
      </c>
      <c r="K228" s="221">
        <f t="shared" si="112"/>
        <v>105.26315789473684</v>
      </c>
      <c r="L228" s="266">
        <f t="shared" si="121"/>
        <v>100</v>
      </c>
      <c r="M228" s="26"/>
    </row>
    <row r="229" spans="1:13" ht="31.9" customHeight="1" x14ac:dyDescent="0.25">
      <c r="A229" s="446" t="s">
        <v>72</v>
      </c>
      <c r="B229" s="447"/>
      <c r="C229" s="447"/>
      <c r="D229" s="270" t="s">
        <v>68</v>
      </c>
      <c r="E229" s="290">
        <f>E231</f>
        <v>1087.18</v>
      </c>
      <c r="F229" s="290">
        <f>F231</f>
        <v>1000</v>
      </c>
      <c r="G229" s="290">
        <f>G231</f>
        <v>1135.78</v>
      </c>
      <c r="H229" s="290"/>
      <c r="I229" s="290">
        <f>I231</f>
        <v>1112.1300000000001</v>
      </c>
      <c r="J229" s="290">
        <f t="shared" ref="J229" si="122">J231</f>
        <v>1112.1300000000001</v>
      </c>
      <c r="K229" s="290">
        <f t="shared" si="112"/>
        <v>102.29492816276975</v>
      </c>
      <c r="L229" s="199">
        <f t="shared" si="121"/>
        <v>100</v>
      </c>
      <c r="M229" s="26"/>
    </row>
    <row r="230" spans="1:13" s="23" customFormat="1" ht="18" customHeight="1" x14ac:dyDescent="0.25">
      <c r="A230" s="452" t="s">
        <v>126</v>
      </c>
      <c r="B230" s="453"/>
      <c r="C230" s="453"/>
      <c r="D230" s="240" t="s">
        <v>120</v>
      </c>
      <c r="E230" s="241"/>
      <c r="F230" s="220"/>
      <c r="G230" s="220"/>
      <c r="H230" s="205"/>
      <c r="I230" s="220"/>
      <c r="J230" s="220"/>
      <c r="K230" s="221"/>
      <c r="L230" s="266"/>
      <c r="M230" s="26"/>
    </row>
    <row r="231" spans="1:13" ht="18" customHeight="1" x14ac:dyDescent="0.25">
      <c r="A231" s="271"/>
      <c r="B231" s="291">
        <v>3</v>
      </c>
      <c r="C231" s="291"/>
      <c r="D231" s="252" t="s">
        <v>13</v>
      </c>
      <c r="E231" s="292">
        <f t="shared" ref="E231:J233" si="123">E232</f>
        <v>1087.18</v>
      </c>
      <c r="F231" s="292">
        <f t="shared" si="123"/>
        <v>1000</v>
      </c>
      <c r="G231" s="292">
        <f t="shared" si="123"/>
        <v>1135.78</v>
      </c>
      <c r="H231" s="205"/>
      <c r="I231" s="292">
        <f t="shared" si="123"/>
        <v>1112.1300000000001</v>
      </c>
      <c r="J231" s="292">
        <f t="shared" si="123"/>
        <v>1112.1300000000001</v>
      </c>
      <c r="K231" s="210">
        <f t="shared" si="112"/>
        <v>102.29492816276975</v>
      </c>
      <c r="L231" s="210">
        <f t="shared" si="121"/>
        <v>100</v>
      </c>
      <c r="M231" s="26"/>
    </row>
    <row r="232" spans="1:13" ht="26.25" x14ac:dyDescent="0.25">
      <c r="A232" s="273"/>
      <c r="B232" s="293">
        <v>37</v>
      </c>
      <c r="C232" s="293"/>
      <c r="D232" s="275" t="s">
        <v>69</v>
      </c>
      <c r="E232" s="294">
        <f t="shared" si="123"/>
        <v>1087.18</v>
      </c>
      <c r="F232" s="294">
        <f t="shared" si="123"/>
        <v>1000</v>
      </c>
      <c r="G232" s="294">
        <f t="shared" si="123"/>
        <v>1135.78</v>
      </c>
      <c r="H232" s="205"/>
      <c r="I232" s="294">
        <f t="shared" si="123"/>
        <v>1112.1300000000001</v>
      </c>
      <c r="J232" s="294">
        <f t="shared" si="123"/>
        <v>1112.1300000000001</v>
      </c>
      <c r="K232" s="276">
        <f t="shared" si="112"/>
        <v>102.29492816276975</v>
      </c>
      <c r="L232" s="277">
        <f t="shared" si="121"/>
        <v>100</v>
      </c>
      <c r="M232" s="26"/>
    </row>
    <row r="233" spans="1:13" s="16" customFormat="1" ht="18" customHeight="1" x14ac:dyDescent="0.25">
      <c r="A233" s="214"/>
      <c r="B233" s="215">
        <v>372</v>
      </c>
      <c r="C233" s="215"/>
      <c r="D233" s="231" t="s">
        <v>70</v>
      </c>
      <c r="E233" s="295">
        <f>E234</f>
        <v>1087.18</v>
      </c>
      <c r="F233" s="295">
        <f>F234</f>
        <v>1000</v>
      </c>
      <c r="G233" s="295">
        <f>G234</f>
        <v>1135.78</v>
      </c>
      <c r="H233" s="205"/>
      <c r="I233" s="295">
        <f>I234</f>
        <v>1112.1300000000001</v>
      </c>
      <c r="J233" s="295">
        <f t="shared" si="123"/>
        <v>1112.1300000000001</v>
      </c>
      <c r="K233" s="218">
        <f t="shared" si="112"/>
        <v>102.29492816276975</v>
      </c>
      <c r="L233" s="218">
        <f t="shared" si="121"/>
        <v>100</v>
      </c>
      <c r="M233" s="26"/>
    </row>
    <row r="234" spans="1:13" s="18" customFormat="1" ht="26.25" x14ac:dyDescent="0.25">
      <c r="A234" s="444">
        <v>3722</v>
      </c>
      <c r="B234" s="445"/>
      <c r="C234" s="445"/>
      <c r="D234" s="219" t="s">
        <v>71</v>
      </c>
      <c r="E234" s="229">
        <v>1087.18</v>
      </c>
      <c r="F234" s="204">
        <v>1000</v>
      </c>
      <c r="G234" s="204">
        <v>1135.78</v>
      </c>
      <c r="H234" s="205"/>
      <c r="I234" s="204">
        <v>1112.1300000000001</v>
      </c>
      <c r="J234" s="204">
        <v>1112.1300000000001</v>
      </c>
      <c r="K234" s="221">
        <f t="shared" si="112"/>
        <v>102.29492816276975</v>
      </c>
      <c r="L234" s="266">
        <f t="shared" si="121"/>
        <v>100</v>
      </c>
      <c r="M234" s="26"/>
    </row>
    <row r="235" spans="1:13" s="23" customFormat="1" ht="18" customHeight="1" x14ac:dyDescent="0.25">
      <c r="A235" s="296" t="s">
        <v>60</v>
      </c>
      <c r="B235" s="281"/>
      <c r="C235" s="281"/>
      <c r="D235" s="270" t="s">
        <v>73</v>
      </c>
      <c r="E235" s="297">
        <f>E236+E242</f>
        <v>2500</v>
      </c>
      <c r="F235" s="297">
        <f>F236+F242</f>
        <v>0</v>
      </c>
      <c r="G235" s="297">
        <f t="shared" ref="G235:J235" si="124">G236</f>
        <v>0</v>
      </c>
      <c r="H235" s="205"/>
      <c r="I235" s="297">
        <f t="shared" si="124"/>
        <v>0</v>
      </c>
      <c r="J235" s="297">
        <f t="shared" si="124"/>
        <v>0</v>
      </c>
      <c r="K235" s="297">
        <f t="shared" si="112"/>
        <v>0</v>
      </c>
      <c r="L235" s="199"/>
      <c r="M235" s="26"/>
    </row>
    <row r="236" spans="1:13" ht="18" customHeight="1" x14ac:dyDescent="0.25">
      <c r="A236" s="298" t="s">
        <v>121</v>
      </c>
      <c r="B236" s="299"/>
      <c r="C236" s="299"/>
      <c r="D236" s="300" t="s">
        <v>122</v>
      </c>
      <c r="E236" s="301">
        <v>0</v>
      </c>
      <c r="F236" s="301">
        <v>0</v>
      </c>
      <c r="G236" s="301">
        <v>0</v>
      </c>
      <c r="H236" s="205"/>
      <c r="I236" s="301">
        <v>0</v>
      </c>
      <c r="J236" s="301">
        <v>0</v>
      </c>
      <c r="K236" s="369"/>
      <c r="L236" s="302"/>
      <c r="M236" s="26"/>
    </row>
    <row r="237" spans="1:13" ht="18" customHeight="1" x14ac:dyDescent="0.25">
      <c r="A237" s="456" t="s">
        <v>161</v>
      </c>
      <c r="B237" s="457"/>
      <c r="C237" s="457"/>
      <c r="D237" s="203" t="s">
        <v>123</v>
      </c>
      <c r="E237" s="241"/>
      <c r="F237" s="204"/>
      <c r="G237" s="204"/>
      <c r="H237" s="205"/>
      <c r="I237" s="204"/>
      <c r="J237" s="204"/>
      <c r="K237" s="221"/>
      <c r="L237" s="266"/>
      <c r="M237" s="26"/>
    </row>
    <row r="238" spans="1:13" ht="18" customHeight="1" x14ac:dyDescent="0.25">
      <c r="A238" s="460">
        <v>4</v>
      </c>
      <c r="B238" s="461"/>
      <c r="C238" s="461"/>
      <c r="D238" s="303" t="s">
        <v>15</v>
      </c>
      <c r="E238" s="209">
        <f t="shared" ref="E238:J238" si="125">E239</f>
        <v>0</v>
      </c>
      <c r="F238" s="209">
        <f t="shared" si="125"/>
        <v>0</v>
      </c>
      <c r="G238" s="209">
        <f t="shared" si="125"/>
        <v>0</v>
      </c>
      <c r="H238" s="205"/>
      <c r="I238" s="209">
        <f t="shared" si="125"/>
        <v>0</v>
      </c>
      <c r="J238" s="209">
        <f t="shared" si="125"/>
        <v>0</v>
      </c>
      <c r="K238" s="210"/>
      <c r="L238" s="210"/>
      <c r="M238" s="26"/>
    </row>
    <row r="239" spans="1:13" ht="18" customHeight="1" x14ac:dyDescent="0.25">
      <c r="A239" s="462">
        <v>42</v>
      </c>
      <c r="B239" s="463"/>
      <c r="C239" s="463"/>
      <c r="D239" s="304" t="s">
        <v>114</v>
      </c>
      <c r="E239" s="294">
        <v>0</v>
      </c>
      <c r="F239" s="294">
        <v>0</v>
      </c>
      <c r="G239" s="294">
        <v>0</v>
      </c>
      <c r="H239" s="205"/>
      <c r="I239" s="294">
        <v>0</v>
      </c>
      <c r="J239" s="294">
        <v>0</v>
      </c>
      <c r="K239" s="276"/>
      <c r="L239" s="277"/>
      <c r="M239" s="26"/>
    </row>
    <row r="240" spans="1:13" ht="18" customHeight="1" x14ac:dyDescent="0.25">
      <c r="A240" s="222">
        <v>421</v>
      </c>
      <c r="B240" s="223"/>
      <c r="C240" s="223"/>
      <c r="D240" s="226" t="s">
        <v>124</v>
      </c>
      <c r="E240" s="227">
        <v>0</v>
      </c>
      <c r="F240" s="220">
        <v>0</v>
      </c>
      <c r="G240" s="220">
        <v>0</v>
      </c>
      <c r="H240" s="205"/>
      <c r="I240" s="220">
        <v>0</v>
      </c>
      <c r="J240" s="220">
        <v>0</v>
      </c>
      <c r="K240" s="221"/>
      <c r="L240" s="266"/>
      <c r="M240" s="26"/>
    </row>
    <row r="241" spans="1:13" s="26" customFormat="1" ht="18" customHeight="1" x14ac:dyDescent="0.25">
      <c r="A241" s="222">
        <v>4212</v>
      </c>
      <c r="B241" s="223"/>
      <c r="C241" s="223"/>
      <c r="D241" s="226" t="s">
        <v>125</v>
      </c>
      <c r="E241" s="227">
        <v>0</v>
      </c>
      <c r="F241" s="220">
        <v>0</v>
      </c>
      <c r="G241" s="220">
        <v>0</v>
      </c>
      <c r="H241" s="205"/>
      <c r="I241" s="220">
        <v>0</v>
      </c>
      <c r="J241" s="220">
        <v>0</v>
      </c>
      <c r="K241" s="221"/>
      <c r="L241" s="266"/>
    </row>
    <row r="242" spans="1:13" ht="18" customHeight="1" x14ac:dyDescent="0.25">
      <c r="A242" s="305" t="s">
        <v>62</v>
      </c>
      <c r="B242" s="306"/>
      <c r="C242" s="306"/>
      <c r="D242" s="300" t="s">
        <v>75</v>
      </c>
      <c r="E242" s="301">
        <f t="shared" ref="E242:J242" si="126">E243</f>
        <v>2500</v>
      </c>
      <c r="F242" s="301">
        <f t="shared" si="126"/>
        <v>0</v>
      </c>
      <c r="G242" s="301">
        <f t="shared" si="126"/>
        <v>0</v>
      </c>
      <c r="H242" s="205"/>
      <c r="I242" s="301">
        <f t="shared" si="126"/>
        <v>0</v>
      </c>
      <c r="J242" s="301">
        <f t="shared" si="126"/>
        <v>0</v>
      </c>
      <c r="K242" s="301">
        <f t="shared" si="112"/>
        <v>0</v>
      </c>
      <c r="L242" s="302"/>
      <c r="M242" s="26"/>
    </row>
    <row r="243" spans="1:13" ht="18" customHeight="1" x14ac:dyDescent="0.25">
      <c r="A243" s="271"/>
      <c r="B243" s="291">
        <v>4</v>
      </c>
      <c r="C243" s="291"/>
      <c r="D243" s="307" t="s">
        <v>15</v>
      </c>
      <c r="E243" s="209">
        <f t="shared" ref="E243:J243" si="127">E244</f>
        <v>2500</v>
      </c>
      <c r="F243" s="209">
        <f t="shared" si="127"/>
        <v>0</v>
      </c>
      <c r="G243" s="209">
        <f t="shared" si="127"/>
        <v>0</v>
      </c>
      <c r="H243" s="205"/>
      <c r="I243" s="209">
        <f t="shared" si="127"/>
        <v>0</v>
      </c>
      <c r="J243" s="209">
        <f t="shared" si="127"/>
        <v>0</v>
      </c>
      <c r="K243" s="210">
        <f t="shared" si="112"/>
        <v>0</v>
      </c>
      <c r="L243" s="210"/>
      <c r="M243" s="57"/>
    </row>
    <row r="244" spans="1:13" ht="18" customHeight="1" x14ac:dyDescent="0.25">
      <c r="A244" s="273"/>
      <c r="B244" s="293">
        <v>45</v>
      </c>
      <c r="C244" s="293"/>
      <c r="D244" s="308" t="s">
        <v>76</v>
      </c>
      <c r="E244" s="276">
        <f t="shared" ref="E244:J244" si="128">E245</f>
        <v>2500</v>
      </c>
      <c r="F244" s="276">
        <f t="shared" si="128"/>
        <v>0</v>
      </c>
      <c r="G244" s="276">
        <f t="shared" si="128"/>
        <v>0</v>
      </c>
      <c r="H244" s="205"/>
      <c r="I244" s="276">
        <f t="shared" si="128"/>
        <v>0</v>
      </c>
      <c r="J244" s="276">
        <f t="shared" si="128"/>
        <v>0</v>
      </c>
      <c r="K244" s="276">
        <f t="shared" si="112"/>
        <v>0</v>
      </c>
      <c r="L244" s="277"/>
      <c r="M244" s="26"/>
    </row>
    <row r="245" spans="1:13" ht="18" customHeight="1" x14ac:dyDescent="0.25">
      <c r="A245" s="214"/>
      <c r="B245" s="215">
        <v>451</v>
      </c>
      <c r="C245" s="215"/>
      <c r="D245" s="309" t="s">
        <v>77</v>
      </c>
      <c r="E245" s="217">
        <f t="shared" ref="E245:J245" si="129">E246</f>
        <v>2500</v>
      </c>
      <c r="F245" s="217">
        <f t="shared" si="129"/>
        <v>0</v>
      </c>
      <c r="G245" s="217">
        <f t="shared" si="129"/>
        <v>0</v>
      </c>
      <c r="H245" s="205"/>
      <c r="I245" s="217">
        <f t="shared" si="129"/>
        <v>0</v>
      </c>
      <c r="J245" s="217">
        <f t="shared" si="129"/>
        <v>0</v>
      </c>
      <c r="K245" s="218">
        <f t="shared" si="112"/>
        <v>0</v>
      </c>
      <c r="L245" s="218"/>
      <c r="M245" s="26"/>
    </row>
    <row r="246" spans="1:13" s="21" customFormat="1" ht="15" customHeight="1" x14ac:dyDescent="0.25">
      <c r="A246" s="444">
        <v>4511</v>
      </c>
      <c r="B246" s="445"/>
      <c r="C246" s="445"/>
      <c r="D246" s="219" t="s">
        <v>77</v>
      </c>
      <c r="E246" s="229">
        <v>2500</v>
      </c>
      <c r="F246" s="204">
        <v>0</v>
      </c>
      <c r="G246" s="204">
        <v>0</v>
      </c>
      <c r="H246" s="205"/>
      <c r="I246" s="204">
        <v>0</v>
      </c>
      <c r="J246" s="204">
        <v>0</v>
      </c>
      <c r="K246" s="221">
        <f t="shared" si="112"/>
        <v>0</v>
      </c>
      <c r="L246" s="266"/>
      <c r="M246" s="26"/>
    </row>
    <row r="247" spans="1:13" s="26" customFormat="1" x14ac:dyDescent="0.25">
      <c r="A247" s="454" t="s">
        <v>175</v>
      </c>
      <c r="B247" s="455"/>
      <c r="C247" s="455"/>
      <c r="D247" s="270" t="s">
        <v>73</v>
      </c>
      <c r="E247" s="297">
        <f t="shared" ref="E247:F247" si="130">E248+E263</f>
        <v>300</v>
      </c>
      <c r="F247" s="297">
        <f t="shared" si="130"/>
        <v>0</v>
      </c>
      <c r="G247" s="297">
        <f>G248+G263</f>
        <v>2150</v>
      </c>
      <c r="H247" s="205"/>
      <c r="I247" s="297">
        <f>I248+I258</f>
        <v>6034.24</v>
      </c>
      <c r="J247" s="297">
        <f>J248+J258+J263</f>
        <v>6534.24</v>
      </c>
      <c r="K247" s="297">
        <f t="shared" si="112"/>
        <v>2178.08</v>
      </c>
      <c r="L247" s="199">
        <f t="shared" si="121"/>
        <v>108.28604762157291</v>
      </c>
    </row>
    <row r="248" spans="1:13" s="16" customFormat="1" x14ac:dyDescent="0.25">
      <c r="A248" s="458" t="s">
        <v>176</v>
      </c>
      <c r="B248" s="459"/>
      <c r="C248" s="459"/>
      <c r="D248" s="300" t="s">
        <v>177</v>
      </c>
      <c r="E248" s="301">
        <v>0</v>
      </c>
      <c r="F248" s="301">
        <v>0</v>
      </c>
      <c r="G248" s="301">
        <f>G250</f>
        <v>1650</v>
      </c>
      <c r="H248" s="205"/>
      <c r="I248" s="301">
        <f>I250</f>
        <v>3131.88</v>
      </c>
      <c r="J248" s="301">
        <f t="shared" ref="J248" si="131">J250</f>
        <v>3131.88</v>
      </c>
      <c r="K248" s="369"/>
      <c r="L248" s="302">
        <f t="shared" si="121"/>
        <v>100</v>
      </c>
      <c r="M248" s="26"/>
    </row>
    <row r="249" spans="1:13" s="18" customFormat="1" x14ac:dyDescent="0.25">
      <c r="A249" s="456" t="s">
        <v>161</v>
      </c>
      <c r="B249" s="457"/>
      <c r="C249" s="457"/>
      <c r="D249" s="203" t="s">
        <v>123</v>
      </c>
      <c r="E249" s="241"/>
      <c r="F249" s="204"/>
      <c r="G249" s="204"/>
      <c r="H249" s="205"/>
      <c r="I249" s="204"/>
      <c r="J249" s="204"/>
      <c r="K249" s="221"/>
      <c r="L249" s="266"/>
      <c r="M249" s="26"/>
    </row>
    <row r="250" spans="1:13" s="23" customFormat="1" x14ac:dyDescent="0.25">
      <c r="A250" s="460">
        <v>4</v>
      </c>
      <c r="B250" s="461"/>
      <c r="C250" s="461"/>
      <c r="D250" s="303" t="s">
        <v>15</v>
      </c>
      <c r="E250" s="209">
        <f t="shared" ref="E250:J251" si="132">E251</f>
        <v>0</v>
      </c>
      <c r="F250" s="209">
        <f t="shared" si="132"/>
        <v>0</v>
      </c>
      <c r="G250" s="209">
        <f t="shared" si="132"/>
        <v>1650</v>
      </c>
      <c r="H250" s="205"/>
      <c r="I250" s="209">
        <f t="shared" si="132"/>
        <v>3131.88</v>
      </c>
      <c r="J250" s="209">
        <f t="shared" si="132"/>
        <v>3131.88</v>
      </c>
      <c r="K250" s="210"/>
      <c r="L250" s="210">
        <f t="shared" si="121"/>
        <v>100</v>
      </c>
      <c r="M250" s="26"/>
    </row>
    <row r="251" spans="1:13" x14ac:dyDescent="0.25">
      <c r="A251" s="462">
        <v>42</v>
      </c>
      <c r="B251" s="463"/>
      <c r="C251" s="463"/>
      <c r="D251" s="304" t="s">
        <v>114</v>
      </c>
      <c r="E251" s="294">
        <f t="shared" si="132"/>
        <v>0</v>
      </c>
      <c r="F251" s="294">
        <f t="shared" si="132"/>
        <v>0</v>
      </c>
      <c r="G251" s="294">
        <f t="shared" si="132"/>
        <v>1650</v>
      </c>
      <c r="H251" s="205"/>
      <c r="I251" s="294">
        <f t="shared" si="132"/>
        <v>3131.88</v>
      </c>
      <c r="J251" s="294">
        <f t="shared" si="132"/>
        <v>3131.88</v>
      </c>
      <c r="K251" s="276"/>
      <c r="L251" s="277">
        <f t="shared" si="121"/>
        <v>100</v>
      </c>
      <c r="M251" s="26"/>
    </row>
    <row r="252" spans="1:13" s="23" customFormat="1" x14ac:dyDescent="0.25">
      <c r="A252" s="310">
        <v>422</v>
      </c>
      <c r="B252" s="466"/>
      <c r="C252" s="466"/>
      <c r="D252" s="311" t="s">
        <v>166</v>
      </c>
      <c r="E252" s="217">
        <f>E253+E254+E256+E257</f>
        <v>0</v>
      </c>
      <c r="F252" s="217">
        <f>F253+F254+F256+F257</f>
        <v>0</v>
      </c>
      <c r="G252" s="217">
        <f>G253+G254+G255+G256+G257</f>
        <v>1650</v>
      </c>
      <c r="H252" s="205"/>
      <c r="I252" s="217">
        <f>I253+I254+I255+I256+I257</f>
        <v>3131.88</v>
      </c>
      <c r="J252" s="217">
        <f t="shared" ref="J252" si="133">J253+J254+J255+J256+J257</f>
        <v>3131.88</v>
      </c>
      <c r="K252" s="218"/>
      <c r="L252" s="218">
        <f t="shared" si="121"/>
        <v>100</v>
      </c>
      <c r="M252" s="26"/>
    </row>
    <row r="253" spans="1:13" x14ac:dyDescent="0.25">
      <c r="A253" s="222">
        <v>4221</v>
      </c>
      <c r="B253" s="223"/>
      <c r="C253" s="223"/>
      <c r="D253" s="226" t="s">
        <v>178</v>
      </c>
      <c r="E253" s="227">
        <v>0</v>
      </c>
      <c r="F253" s="220">
        <v>0</v>
      </c>
      <c r="G253" s="220">
        <v>0</v>
      </c>
      <c r="H253" s="205"/>
      <c r="I253" s="220">
        <v>0</v>
      </c>
      <c r="J253" s="220">
        <v>0</v>
      </c>
      <c r="K253" s="221"/>
      <c r="L253" s="266"/>
      <c r="M253" s="26"/>
    </row>
    <row r="254" spans="1:13" s="23" customFormat="1" x14ac:dyDescent="0.25">
      <c r="A254" s="222">
        <v>4222</v>
      </c>
      <c r="B254" s="223"/>
      <c r="C254" s="223"/>
      <c r="D254" s="226" t="s">
        <v>179</v>
      </c>
      <c r="E254" s="227">
        <v>0</v>
      </c>
      <c r="F254" s="220">
        <v>0</v>
      </c>
      <c r="G254" s="220">
        <v>0</v>
      </c>
      <c r="H254" s="205"/>
      <c r="I254" s="220">
        <v>0</v>
      </c>
      <c r="J254" s="220">
        <v>0</v>
      </c>
      <c r="K254" s="221"/>
      <c r="L254" s="266"/>
      <c r="M254" s="26"/>
    </row>
    <row r="255" spans="1:13" s="23" customFormat="1" x14ac:dyDescent="0.25">
      <c r="A255" s="222">
        <v>4223</v>
      </c>
      <c r="B255" s="223"/>
      <c r="C255" s="223"/>
      <c r="D255" s="226" t="s">
        <v>203</v>
      </c>
      <c r="E255" s="227">
        <v>0</v>
      </c>
      <c r="F255" s="220">
        <v>0</v>
      </c>
      <c r="G255" s="220">
        <v>1650</v>
      </c>
      <c r="H255" s="205"/>
      <c r="I255" s="220">
        <v>3131.88</v>
      </c>
      <c r="J255" s="220">
        <v>3131.88</v>
      </c>
      <c r="K255" s="221"/>
      <c r="L255" s="266">
        <f t="shared" si="121"/>
        <v>100</v>
      </c>
      <c r="M255" s="26"/>
    </row>
    <row r="256" spans="1:13" ht="12.75" customHeight="1" x14ac:dyDescent="0.25">
      <c r="A256" s="222">
        <v>4226</v>
      </c>
      <c r="B256" s="223"/>
      <c r="C256" s="223"/>
      <c r="D256" s="226" t="s">
        <v>180</v>
      </c>
      <c r="E256" s="227">
        <v>0</v>
      </c>
      <c r="F256" s="220">
        <v>0</v>
      </c>
      <c r="G256" s="220">
        <v>0</v>
      </c>
      <c r="H256" s="205"/>
      <c r="I256" s="220">
        <v>0</v>
      </c>
      <c r="J256" s="220">
        <v>0</v>
      </c>
      <c r="K256" s="221"/>
      <c r="L256" s="266"/>
      <c r="M256" s="26"/>
    </row>
    <row r="257" spans="1:13" ht="27" customHeight="1" x14ac:dyDescent="0.25">
      <c r="A257" s="222">
        <v>4227</v>
      </c>
      <c r="B257" s="223"/>
      <c r="C257" s="223"/>
      <c r="D257" s="226" t="s">
        <v>181</v>
      </c>
      <c r="E257" s="227">
        <v>0</v>
      </c>
      <c r="F257" s="220">
        <v>0</v>
      </c>
      <c r="G257" s="220">
        <v>0</v>
      </c>
      <c r="H257" s="205"/>
      <c r="I257" s="220">
        <v>0</v>
      </c>
      <c r="J257" s="220">
        <v>0</v>
      </c>
      <c r="K257" s="221"/>
      <c r="L257" s="266"/>
      <c r="M257" s="26"/>
    </row>
    <row r="258" spans="1:13" s="18" customFormat="1" x14ac:dyDescent="0.25">
      <c r="A258" s="298" t="s">
        <v>62</v>
      </c>
      <c r="B258" s="312"/>
      <c r="C258" s="299"/>
      <c r="D258" s="313" t="s">
        <v>104</v>
      </c>
      <c r="E258" s="314">
        <f t="shared" ref="E258:G261" si="134">E259</f>
        <v>0</v>
      </c>
      <c r="F258" s="314">
        <f t="shared" si="134"/>
        <v>0</v>
      </c>
      <c r="G258" s="314">
        <f t="shared" si="134"/>
        <v>0</v>
      </c>
      <c r="H258" s="205"/>
      <c r="I258" s="301">
        <f t="shared" ref="E258:J266" si="135">I259</f>
        <v>2902.36</v>
      </c>
      <c r="J258" s="301">
        <f t="shared" si="135"/>
        <v>2902.36</v>
      </c>
      <c r="K258" s="369"/>
      <c r="L258" s="302">
        <f t="shared" si="121"/>
        <v>100</v>
      </c>
      <c r="M258" s="26"/>
    </row>
    <row r="259" spans="1:13" s="23" customFormat="1" ht="15" customHeight="1" x14ac:dyDescent="0.25">
      <c r="A259" s="271"/>
      <c r="B259" s="315">
        <v>4</v>
      </c>
      <c r="C259" s="291"/>
      <c r="D259" s="316" t="s">
        <v>15</v>
      </c>
      <c r="E259" s="209">
        <f t="shared" si="134"/>
        <v>0</v>
      </c>
      <c r="F259" s="209">
        <f t="shared" si="134"/>
        <v>0</v>
      </c>
      <c r="G259" s="209">
        <f t="shared" si="134"/>
        <v>0</v>
      </c>
      <c r="H259" s="205"/>
      <c r="I259" s="209">
        <f t="shared" si="135"/>
        <v>2902.36</v>
      </c>
      <c r="J259" s="209">
        <f t="shared" si="135"/>
        <v>2902.36</v>
      </c>
      <c r="K259" s="210"/>
      <c r="L259" s="210">
        <f t="shared" si="121"/>
        <v>100</v>
      </c>
      <c r="M259" s="26"/>
    </row>
    <row r="260" spans="1:13" x14ac:dyDescent="0.25">
      <c r="A260" s="273"/>
      <c r="B260" s="317">
        <v>45</v>
      </c>
      <c r="C260" s="293"/>
      <c r="D260" s="318" t="s">
        <v>76</v>
      </c>
      <c r="E260" s="276">
        <f t="shared" si="134"/>
        <v>0</v>
      </c>
      <c r="F260" s="276">
        <f t="shared" si="134"/>
        <v>0</v>
      </c>
      <c r="G260" s="276">
        <f t="shared" si="134"/>
        <v>0</v>
      </c>
      <c r="H260" s="205"/>
      <c r="I260" s="276">
        <f t="shared" si="135"/>
        <v>2902.36</v>
      </c>
      <c r="J260" s="276">
        <f t="shared" si="135"/>
        <v>2902.36</v>
      </c>
      <c r="K260" s="276"/>
      <c r="L260" s="277">
        <f t="shared" si="121"/>
        <v>100</v>
      </c>
      <c r="M260" s="26"/>
    </row>
    <row r="261" spans="1:13" s="23" customFormat="1" x14ac:dyDescent="0.25">
      <c r="A261" s="214"/>
      <c r="B261" s="319">
        <v>451</v>
      </c>
      <c r="C261" s="215"/>
      <c r="D261" s="320" t="s">
        <v>77</v>
      </c>
      <c r="E261" s="217">
        <f t="shared" si="134"/>
        <v>0</v>
      </c>
      <c r="F261" s="217">
        <f t="shared" si="134"/>
        <v>0</v>
      </c>
      <c r="G261" s="217">
        <f t="shared" si="134"/>
        <v>0</v>
      </c>
      <c r="H261" s="205"/>
      <c r="I261" s="217">
        <f t="shared" si="135"/>
        <v>2902.36</v>
      </c>
      <c r="J261" s="217">
        <f t="shared" si="135"/>
        <v>2902.36</v>
      </c>
      <c r="K261" s="218"/>
      <c r="L261" s="218">
        <f t="shared" si="121"/>
        <v>100</v>
      </c>
      <c r="M261" s="26"/>
    </row>
    <row r="262" spans="1:13" x14ac:dyDescent="0.25">
      <c r="A262" s="222"/>
      <c r="B262" s="321">
        <v>4511</v>
      </c>
      <c r="C262" s="223"/>
      <c r="D262" s="322" t="s">
        <v>77</v>
      </c>
      <c r="E262" s="323">
        <v>0</v>
      </c>
      <c r="F262" s="204">
        <v>0</v>
      </c>
      <c r="G262" s="204">
        <v>0</v>
      </c>
      <c r="H262" s="205"/>
      <c r="I262" s="204">
        <v>2902.36</v>
      </c>
      <c r="J262" s="204">
        <v>2902.36</v>
      </c>
      <c r="K262" s="221"/>
      <c r="L262" s="266">
        <f t="shared" si="121"/>
        <v>100</v>
      </c>
      <c r="M262" s="26"/>
    </row>
    <row r="263" spans="1:13" x14ac:dyDescent="0.25">
      <c r="A263" s="305" t="s">
        <v>207</v>
      </c>
      <c r="B263" s="306"/>
      <c r="C263" s="306"/>
      <c r="D263" s="300" t="s">
        <v>206</v>
      </c>
      <c r="E263" s="301">
        <f t="shared" si="135"/>
        <v>300</v>
      </c>
      <c r="F263" s="301">
        <f t="shared" si="135"/>
        <v>0</v>
      </c>
      <c r="G263" s="301">
        <f t="shared" si="135"/>
        <v>500</v>
      </c>
      <c r="H263" s="301">
        <f t="shared" si="135"/>
        <v>500</v>
      </c>
      <c r="I263" s="301">
        <f t="shared" si="135"/>
        <v>500</v>
      </c>
      <c r="J263" s="301">
        <f t="shared" si="135"/>
        <v>500</v>
      </c>
      <c r="K263" s="369">
        <f t="shared" si="112"/>
        <v>166.66666666666669</v>
      </c>
      <c r="L263" s="302">
        <f t="shared" si="121"/>
        <v>100</v>
      </c>
      <c r="M263" s="26"/>
    </row>
    <row r="264" spans="1:13" x14ac:dyDescent="0.25">
      <c r="A264" s="271"/>
      <c r="B264" s="291">
        <v>4</v>
      </c>
      <c r="C264" s="291"/>
      <c r="D264" s="324" t="s">
        <v>15</v>
      </c>
      <c r="E264" s="209">
        <f t="shared" si="135"/>
        <v>300</v>
      </c>
      <c r="F264" s="209">
        <f t="shared" si="135"/>
        <v>0</v>
      </c>
      <c r="G264" s="209">
        <f t="shared" si="135"/>
        <v>500</v>
      </c>
      <c r="H264" s="209">
        <f t="shared" si="135"/>
        <v>500</v>
      </c>
      <c r="I264" s="209">
        <f t="shared" si="135"/>
        <v>500</v>
      </c>
      <c r="J264" s="209">
        <f t="shared" si="135"/>
        <v>500</v>
      </c>
      <c r="K264" s="210">
        <f t="shared" ref="K264:K326" si="136">J264/E264*100</f>
        <v>166.66666666666669</v>
      </c>
      <c r="L264" s="210">
        <f t="shared" si="121"/>
        <v>100</v>
      </c>
      <c r="M264" s="26"/>
    </row>
    <row r="265" spans="1:13" s="23" customFormat="1" x14ac:dyDescent="0.25">
      <c r="A265" s="273"/>
      <c r="B265" s="293">
        <v>42</v>
      </c>
      <c r="C265" s="293"/>
      <c r="D265" s="325" t="s">
        <v>24</v>
      </c>
      <c r="E265" s="276">
        <f t="shared" si="135"/>
        <v>300</v>
      </c>
      <c r="F265" s="276">
        <f t="shared" si="135"/>
        <v>0</v>
      </c>
      <c r="G265" s="276">
        <f t="shared" si="135"/>
        <v>500</v>
      </c>
      <c r="H265" s="276">
        <f t="shared" si="135"/>
        <v>500</v>
      </c>
      <c r="I265" s="276">
        <f t="shared" si="135"/>
        <v>500</v>
      </c>
      <c r="J265" s="276">
        <f t="shared" si="135"/>
        <v>500</v>
      </c>
      <c r="K265" s="276">
        <f t="shared" si="136"/>
        <v>166.66666666666669</v>
      </c>
      <c r="L265" s="277">
        <f t="shared" si="121"/>
        <v>100</v>
      </c>
      <c r="M265" s="26"/>
    </row>
    <row r="266" spans="1:13" x14ac:dyDescent="0.25">
      <c r="A266" s="214"/>
      <c r="B266" s="215">
        <v>424</v>
      </c>
      <c r="C266" s="215"/>
      <c r="D266" s="326" t="s">
        <v>209</v>
      </c>
      <c r="E266" s="217">
        <f t="shared" si="135"/>
        <v>300</v>
      </c>
      <c r="F266" s="217">
        <f t="shared" si="135"/>
        <v>0</v>
      </c>
      <c r="G266" s="217">
        <f t="shared" si="135"/>
        <v>500</v>
      </c>
      <c r="H266" s="217">
        <f t="shared" si="135"/>
        <v>500</v>
      </c>
      <c r="I266" s="217">
        <f t="shared" si="135"/>
        <v>500</v>
      </c>
      <c r="J266" s="217">
        <f t="shared" si="135"/>
        <v>500</v>
      </c>
      <c r="K266" s="218">
        <f t="shared" si="136"/>
        <v>166.66666666666669</v>
      </c>
      <c r="L266" s="218">
        <f t="shared" si="121"/>
        <v>100</v>
      </c>
      <c r="M266" s="26"/>
    </row>
    <row r="267" spans="1:13" x14ac:dyDescent="0.25">
      <c r="A267" s="444">
        <v>4241</v>
      </c>
      <c r="B267" s="445"/>
      <c r="C267" s="445"/>
      <c r="D267" s="219" t="s">
        <v>208</v>
      </c>
      <c r="E267" s="229">
        <v>300</v>
      </c>
      <c r="F267" s="204">
        <v>0</v>
      </c>
      <c r="G267" s="204">
        <v>500</v>
      </c>
      <c r="H267" s="204">
        <v>500</v>
      </c>
      <c r="I267" s="204">
        <v>500</v>
      </c>
      <c r="J267" s="204">
        <v>500</v>
      </c>
      <c r="K267" s="221">
        <f t="shared" si="136"/>
        <v>166.66666666666669</v>
      </c>
      <c r="L267" s="266">
        <f t="shared" si="121"/>
        <v>100</v>
      </c>
      <c r="M267" s="26"/>
    </row>
    <row r="268" spans="1:13" x14ac:dyDescent="0.25">
      <c r="A268" s="471" t="s">
        <v>78</v>
      </c>
      <c r="B268" s="472"/>
      <c r="C268" s="472"/>
      <c r="D268" s="327" t="s">
        <v>79</v>
      </c>
      <c r="E268" s="328">
        <f t="shared" ref="E268:G268" si="137">E270</f>
        <v>1556.47</v>
      </c>
      <c r="F268" s="328">
        <f t="shared" si="137"/>
        <v>0</v>
      </c>
      <c r="G268" s="328">
        <f t="shared" si="137"/>
        <v>3456.04</v>
      </c>
      <c r="H268" s="205"/>
      <c r="I268" s="328">
        <f>I270</f>
        <v>7810.26</v>
      </c>
      <c r="J268" s="328">
        <f t="shared" ref="J268" si="138">J270</f>
        <v>7810.26</v>
      </c>
      <c r="K268" s="328">
        <f t="shared" si="136"/>
        <v>501.79316016370376</v>
      </c>
      <c r="L268" s="199">
        <f t="shared" si="121"/>
        <v>100</v>
      </c>
      <c r="M268" s="26"/>
    </row>
    <row r="269" spans="1:13" x14ac:dyDescent="0.25">
      <c r="A269" s="329" t="s">
        <v>161</v>
      </c>
      <c r="B269" s="330"/>
      <c r="C269" s="330"/>
      <c r="D269" s="250" t="s">
        <v>119</v>
      </c>
      <c r="E269" s="251"/>
      <c r="F269" s="204"/>
      <c r="G269" s="204"/>
      <c r="H269" s="205"/>
      <c r="I269" s="331"/>
      <c r="J269" s="331"/>
      <c r="K269" s="221"/>
      <c r="L269" s="266"/>
      <c r="M269" s="26"/>
    </row>
    <row r="270" spans="1:13" x14ac:dyDescent="0.25">
      <c r="A270" s="332"/>
      <c r="B270" s="272">
        <v>3</v>
      </c>
      <c r="C270" s="272"/>
      <c r="D270" s="252" t="s">
        <v>13</v>
      </c>
      <c r="E270" s="209">
        <f t="shared" ref="E270:G272" si="139">E271</f>
        <v>1556.47</v>
      </c>
      <c r="F270" s="209">
        <f t="shared" si="139"/>
        <v>0</v>
      </c>
      <c r="G270" s="209">
        <f t="shared" si="139"/>
        <v>3456.04</v>
      </c>
      <c r="H270" s="205"/>
      <c r="I270" s="209">
        <f>I271</f>
        <v>7810.26</v>
      </c>
      <c r="J270" s="209">
        <f t="shared" ref="J270:J272" si="140">J271</f>
        <v>7810.26</v>
      </c>
      <c r="K270" s="210">
        <f t="shared" si="136"/>
        <v>501.79316016370376</v>
      </c>
      <c r="L270" s="210">
        <f t="shared" si="121"/>
        <v>100</v>
      </c>
      <c r="M270" s="26"/>
    </row>
    <row r="271" spans="1:13" x14ac:dyDescent="0.25">
      <c r="A271" s="333"/>
      <c r="B271" s="274">
        <v>32</v>
      </c>
      <c r="C271" s="274"/>
      <c r="D271" s="275" t="s">
        <v>20</v>
      </c>
      <c r="E271" s="276">
        <f t="shared" si="139"/>
        <v>1556.47</v>
      </c>
      <c r="F271" s="276">
        <f t="shared" si="139"/>
        <v>0</v>
      </c>
      <c r="G271" s="276">
        <f t="shared" si="139"/>
        <v>3456.04</v>
      </c>
      <c r="H271" s="205"/>
      <c r="I271" s="276">
        <f>I272</f>
        <v>7810.26</v>
      </c>
      <c r="J271" s="276">
        <f t="shared" si="140"/>
        <v>7810.26</v>
      </c>
      <c r="K271" s="276">
        <f t="shared" si="136"/>
        <v>501.79316016370376</v>
      </c>
      <c r="L271" s="277">
        <f t="shared" si="121"/>
        <v>100</v>
      </c>
      <c r="M271" s="26"/>
    </row>
    <row r="272" spans="1:13" x14ac:dyDescent="0.25">
      <c r="A272" s="245"/>
      <c r="B272" s="224">
        <v>322</v>
      </c>
      <c r="C272" s="224"/>
      <c r="D272" s="231" t="s">
        <v>31</v>
      </c>
      <c r="E272" s="217">
        <f t="shared" si="139"/>
        <v>1556.47</v>
      </c>
      <c r="F272" s="217">
        <f t="shared" si="139"/>
        <v>0</v>
      </c>
      <c r="G272" s="217">
        <f t="shared" si="139"/>
        <v>3456.04</v>
      </c>
      <c r="H272" s="205"/>
      <c r="I272" s="217">
        <f>I273</f>
        <v>7810.26</v>
      </c>
      <c r="J272" s="217">
        <f t="shared" si="140"/>
        <v>7810.26</v>
      </c>
      <c r="K272" s="218">
        <f t="shared" si="136"/>
        <v>501.79316016370376</v>
      </c>
      <c r="L272" s="218">
        <f t="shared" si="121"/>
        <v>100</v>
      </c>
      <c r="M272" s="26"/>
    </row>
    <row r="273" spans="1:13" x14ac:dyDescent="0.25">
      <c r="A273" s="444">
        <v>3232</v>
      </c>
      <c r="B273" s="445"/>
      <c r="C273" s="445"/>
      <c r="D273" s="219" t="s">
        <v>57</v>
      </c>
      <c r="E273" s="229">
        <v>1556.47</v>
      </c>
      <c r="F273" s="204">
        <v>0</v>
      </c>
      <c r="G273" s="204">
        <v>3456.04</v>
      </c>
      <c r="H273" s="205"/>
      <c r="I273" s="259">
        <v>7810.26</v>
      </c>
      <c r="J273" s="259">
        <v>7810.26</v>
      </c>
      <c r="K273" s="221">
        <f t="shared" si="136"/>
        <v>501.79316016370376</v>
      </c>
      <c r="L273" s="266">
        <f t="shared" si="121"/>
        <v>100</v>
      </c>
      <c r="M273" s="26"/>
    </row>
    <row r="274" spans="1:13" ht="30" x14ac:dyDescent="0.25">
      <c r="A274" s="280" t="s">
        <v>60</v>
      </c>
      <c r="B274" s="334"/>
      <c r="C274" s="281"/>
      <c r="D274" s="270" t="s">
        <v>174</v>
      </c>
      <c r="E274" s="335">
        <f>E275+E391+E412+E421+E427+E468+E484+E489+E496</f>
        <v>571640.05999999994</v>
      </c>
      <c r="F274" s="335">
        <f>F275+F391+F412+F421+F427+F468+F484+F489+F496</f>
        <v>596160.01000000013</v>
      </c>
      <c r="G274" s="335">
        <f>G275+G391+G412+G421+G427+G468+G484+G489+G496</f>
        <v>727782.10000000009</v>
      </c>
      <c r="H274" s="205"/>
      <c r="I274" s="335">
        <f>I275+I391+I412+I421+I427+I468+I484+I489+I496</f>
        <v>685096.00000000012</v>
      </c>
      <c r="J274" s="335">
        <f>J275+J391+J412+J421+J427+J468+J484+J489+J496</f>
        <v>686160.32000000007</v>
      </c>
      <c r="K274" s="335">
        <f t="shared" si="136"/>
        <v>120.03363095301616</v>
      </c>
      <c r="L274" s="199">
        <f t="shared" si="121"/>
        <v>100.15535341032498</v>
      </c>
      <c r="M274" s="26"/>
    </row>
    <row r="275" spans="1:13" x14ac:dyDescent="0.25">
      <c r="A275" s="298" t="s">
        <v>26</v>
      </c>
      <c r="B275" s="306"/>
      <c r="C275" s="306"/>
      <c r="D275" s="300" t="s">
        <v>11</v>
      </c>
      <c r="E275" s="301">
        <f>E277+E310+E318+E353+E362+E367</f>
        <v>11247.619999999999</v>
      </c>
      <c r="F275" s="301">
        <f t="shared" ref="F275:H275" si="141">F277+F310+F318+F353+F362+F367</f>
        <v>11795.73</v>
      </c>
      <c r="G275" s="301">
        <f t="shared" si="141"/>
        <v>16611.900000000001</v>
      </c>
      <c r="H275" s="301">
        <f t="shared" si="141"/>
        <v>0</v>
      </c>
      <c r="I275" s="301">
        <f>I277+I310+I318+I353+I362+I367</f>
        <v>13789.81</v>
      </c>
      <c r="J275" s="301">
        <f>J277+J310+J318+J353+J362+J367</f>
        <v>11944.42</v>
      </c>
      <c r="K275" s="369">
        <f t="shared" si="136"/>
        <v>106.19508838314241</v>
      </c>
      <c r="L275" s="302">
        <f t="shared" si="121"/>
        <v>86.617727147799712</v>
      </c>
      <c r="M275" s="26"/>
    </row>
    <row r="276" spans="1:13" ht="21.75" customHeight="1" x14ac:dyDescent="0.25">
      <c r="A276" s="464" t="s">
        <v>128</v>
      </c>
      <c r="B276" s="465"/>
      <c r="C276" s="465"/>
      <c r="D276" s="336" t="s">
        <v>127</v>
      </c>
      <c r="E276" s="337"/>
      <c r="F276" s="204"/>
      <c r="G276" s="204"/>
      <c r="H276" s="205"/>
      <c r="I276" s="204"/>
      <c r="J276" s="206"/>
      <c r="K276" s="221"/>
      <c r="L276" s="338"/>
      <c r="M276" s="26"/>
    </row>
    <row r="277" spans="1:13" x14ac:dyDescent="0.25">
      <c r="A277" s="271"/>
      <c r="B277" s="291">
        <v>3</v>
      </c>
      <c r="C277" s="291"/>
      <c r="D277" s="208" t="s">
        <v>13</v>
      </c>
      <c r="E277" s="209">
        <f>E278+E306+E310</f>
        <v>4911.03</v>
      </c>
      <c r="F277" s="209">
        <f t="shared" ref="F277:G277" si="142">F278+F306</f>
        <v>3000</v>
      </c>
      <c r="G277" s="209">
        <f t="shared" si="142"/>
        <v>3000</v>
      </c>
      <c r="H277" s="205"/>
      <c r="I277" s="209">
        <f t="shared" ref="I277:J277" si="143">I278+I306</f>
        <v>2228.6999999999998</v>
      </c>
      <c r="J277" s="209">
        <f t="shared" si="143"/>
        <v>2152.5099999999998</v>
      </c>
      <c r="K277" s="210">
        <f t="shared" si="136"/>
        <v>43.830113031278565</v>
      </c>
      <c r="L277" s="210">
        <f t="shared" si="121"/>
        <v>96.581415174765553</v>
      </c>
      <c r="M277" s="26"/>
    </row>
    <row r="278" spans="1:13" x14ac:dyDescent="0.25">
      <c r="A278" s="273"/>
      <c r="B278" s="293">
        <v>32</v>
      </c>
      <c r="C278" s="293"/>
      <c r="D278" s="289" t="s">
        <v>20</v>
      </c>
      <c r="E278" s="276">
        <f>E279+E283+E290+E300</f>
        <v>3900.6299999999997</v>
      </c>
      <c r="F278" s="276">
        <f t="shared" ref="F278:G278" si="144">F279+F283+F290+F300</f>
        <v>3000</v>
      </c>
      <c r="G278" s="276">
        <f t="shared" si="144"/>
        <v>3000</v>
      </c>
      <c r="H278" s="205"/>
      <c r="I278" s="276">
        <f t="shared" ref="I278:J278" si="145">I279+I283+I290+I300</f>
        <v>2228.6999999999998</v>
      </c>
      <c r="J278" s="276">
        <f t="shared" si="145"/>
        <v>2152.5099999999998</v>
      </c>
      <c r="K278" s="276">
        <f t="shared" si="136"/>
        <v>55.183649820669991</v>
      </c>
      <c r="L278" s="277">
        <f t="shared" si="121"/>
        <v>96.581415174765553</v>
      </c>
      <c r="M278" s="26"/>
    </row>
    <row r="279" spans="1:13" x14ac:dyDescent="0.25">
      <c r="A279" s="214"/>
      <c r="B279" s="215">
        <v>321</v>
      </c>
      <c r="C279" s="215"/>
      <c r="D279" s="225" t="s">
        <v>27</v>
      </c>
      <c r="E279" s="217">
        <f t="shared" ref="E279:G279" si="146">E280+E281+E282</f>
        <v>734.4</v>
      </c>
      <c r="F279" s="217">
        <f t="shared" si="146"/>
        <v>400</v>
      </c>
      <c r="G279" s="217">
        <f t="shared" si="146"/>
        <v>400</v>
      </c>
      <c r="H279" s="205"/>
      <c r="I279" s="217">
        <f t="shared" ref="I279:J279" si="147">I280+I281+I282</f>
        <v>125</v>
      </c>
      <c r="J279" s="217">
        <f t="shared" si="147"/>
        <v>70</v>
      </c>
      <c r="K279" s="218">
        <f t="shared" si="136"/>
        <v>9.5315904139433556</v>
      </c>
      <c r="L279" s="218">
        <f t="shared" si="121"/>
        <v>56.000000000000007</v>
      </c>
      <c r="M279" s="26"/>
    </row>
    <row r="280" spans="1:13" x14ac:dyDescent="0.25">
      <c r="A280" s="444">
        <v>3211</v>
      </c>
      <c r="B280" s="445"/>
      <c r="C280" s="445"/>
      <c r="D280" s="219" t="s">
        <v>28</v>
      </c>
      <c r="E280" s="229">
        <v>34.4</v>
      </c>
      <c r="F280" s="204">
        <v>200</v>
      </c>
      <c r="G280" s="204">
        <v>200</v>
      </c>
      <c r="H280" s="205"/>
      <c r="I280" s="204">
        <v>70</v>
      </c>
      <c r="J280" s="204">
        <v>70</v>
      </c>
      <c r="K280" s="221">
        <f t="shared" si="136"/>
        <v>203.48837209302326</v>
      </c>
      <c r="L280" s="338">
        <f t="shared" si="121"/>
        <v>100</v>
      </c>
      <c r="M280" s="26"/>
    </row>
    <row r="281" spans="1:13" x14ac:dyDescent="0.25">
      <c r="A281" s="444">
        <v>3213</v>
      </c>
      <c r="B281" s="445"/>
      <c r="C281" s="445"/>
      <c r="D281" s="219" t="s">
        <v>29</v>
      </c>
      <c r="E281" s="229">
        <v>700</v>
      </c>
      <c r="F281" s="204">
        <v>200</v>
      </c>
      <c r="G281" s="204">
        <v>200</v>
      </c>
      <c r="H281" s="205"/>
      <c r="I281" s="204">
        <v>55</v>
      </c>
      <c r="J281" s="206">
        <v>0</v>
      </c>
      <c r="K281" s="221">
        <f t="shared" si="136"/>
        <v>0</v>
      </c>
      <c r="L281" s="338">
        <f t="shared" si="121"/>
        <v>0</v>
      </c>
      <c r="M281" s="26"/>
    </row>
    <row r="282" spans="1:13" x14ac:dyDescent="0.25">
      <c r="A282" s="444">
        <v>3214</v>
      </c>
      <c r="B282" s="445"/>
      <c r="C282" s="445"/>
      <c r="D282" s="219" t="s">
        <v>30</v>
      </c>
      <c r="E282" s="229">
        <v>0</v>
      </c>
      <c r="F282" s="204">
        <v>0</v>
      </c>
      <c r="G282" s="204">
        <v>0</v>
      </c>
      <c r="H282" s="205"/>
      <c r="I282" s="204">
        <v>0</v>
      </c>
      <c r="J282" s="206">
        <v>0</v>
      </c>
      <c r="K282" s="221"/>
      <c r="L282" s="338">
        <v>0</v>
      </c>
      <c r="M282" s="26"/>
    </row>
    <row r="283" spans="1:13" x14ac:dyDescent="0.25">
      <c r="A283" s="214"/>
      <c r="B283" s="224">
        <v>322</v>
      </c>
      <c r="C283" s="215"/>
      <c r="D283" s="225" t="s">
        <v>31</v>
      </c>
      <c r="E283" s="217">
        <f t="shared" ref="E283:G283" si="148">SUM(E284:E289)</f>
        <v>2697.6099999999997</v>
      </c>
      <c r="F283" s="217">
        <f t="shared" si="148"/>
        <v>960</v>
      </c>
      <c r="G283" s="217">
        <f t="shared" si="148"/>
        <v>960</v>
      </c>
      <c r="H283" s="205"/>
      <c r="I283" s="217">
        <f t="shared" ref="I283:J283" si="149">SUM(I284:I289)</f>
        <v>1434.58</v>
      </c>
      <c r="J283" s="217">
        <f t="shared" si="149"/>
        <v>1493.51</v>
      </c>
      <c r="K283" s="218">
        <f t="shared" si="136"/>
        <v>55.364192748395816</v>
      </c>
      <c r="L283" s="218">
        <f t="shared" si="121"/>
        <v>104.10782249857102</v>
      </c>
      <c r="M283" s="26"/>
    </row>
    <row r="284" spans="1:13" x14ac:dyDescent="0.25">
      <c r="A284" s="444">
        <v>3221</v>
      </c>
      <c r="B284" s="445"/>
      <c r="C284" s="445"/>
      <c r="D284" s="226" t="s">
        <v>32</v>
      </c>
      <c r="E284" s="227">
        <v>270.42</v>
      </c>
      <c r="F284" s="204">
        <v>600</v>
      </c>
      <c r="G284" s="204">
        <v>600</v>
      </c>
      <c r="H284" s="205"/>
      <c r="I284" s="204">
        <v>200.74</v>
      </c>
      <c r="J284" s="204">
        <v>200.74</v>
      </c>
      <c r="K284" s="221">
        <f t="shared" si="136"/>
        <v>74.23267509799571</v>
      </c>
      <c r="L284" s="338">
        <f t="shared" si="121"/>
        <v>100</v>
      </c>
      <c r="M284" s="26"/>
    </row>
    <row r="285" spans="1:13" x14ac:dyDescent="0.25">
      <c r="A285" s="444">
        <v>3222</v>
      </c>
      <c r="B285" s="445"/>
      <c r="C285" s="445"/>
      <c r="D285" s="226" t="s">
        <v>63</v>
      </c>
      <c r="E285" s="227">
        <v>281.97000000000003</v>
      </c>
      <c r="F285" s="204">
        <v>60</v>
      </c>
      <c r="G285" s="204">
        <v>60</v>
      </c>
      <c r="H285" s="205"/>
      <c r="I285" s="204">
        <v>58</v>
      </c>
      <c r="J285" s="204">
        <v>58</v>
      </c>
      <c r="K285" s="221">
        <f t="shared" si="136"/>
        <v>20.569564138028866</v>
      </c>
      <c r="L285" s="338">
        <f t="shared" si="121"/>
        <v>100</v>
      </c>
      <c r="M285" s="26"/>
    </row>
    <row r="286" spans="1:13" x14ac:dyDescent="0.25">
      <c r="A286" s="444">
        <v>3223</v>
      </c>
      <c r="B286" s="445"/>
      <c r="C286" s="445"/>
      <c r="D286" s="226" t="s">
        <v>33</v>
      </c>
      <c r="E286" s="227">
        <v>2076.81</v>
      </c>
      <c r="F286" s="204">
        <v>300</v>
      </c>
      <c r="G286" s="204">
        <v>300</v>
      </c>
      <c r="H286" s="205"/>
      <c r="I286" s="204">
        <v>832.5</v>
      </c>
      <c r="J286" s="206">
        <v>891.43</v>
      </c>
      <c r="K286" s="221">
        <f t="shared" si="136"/>
        <v>42.923040624804386</v>
      </c>
      <c r="L286" s="338">
        <f t="shared" si="121"/>
        <v>107.07867867867866</v>
      </c>
      <c r="M286" s="26"/>
    </row>
    <row r="287" spans="1:13" x14ac:dyDescent="0.25">
      <c r="A287" s="444">
        <v>3224</v>
      </c>
      <c r="B287" s="445"/>
      <c r="C287" s="445"/>
      <c r="D287" s="226" t="s">
        <v>56</v>
      </c>
      <c r="E287" s="227">
        <v>0</v>
      </c>
      <c r="F287" s="204">
        <v>0</v>
      </c>
      <c r="G287" s="204">
        <v>0</v>
      </c>
      <c r="H287" s="205"/>
      <c r="I287" s="204">
        <v>0</v>
      </c>
      <c r="J287" s="204">
        <v>0</v>
      </c>
      <c r="K287" s="221"/>
      <c r="L287" s="338">
        <v>0</v>
      </c>
      <c r="M287" s="26"/>
    </row>
    <row r="288" spans="1:13" s="21" customFormat="1" x14ac:dyDescent="0.25">
      <c r="A288" s="444">
        <v>3225</v>
      </c>
      <c r="B288" s="445"/>
      <c r="C288" s="445"/>
      <c r="D288" s="226" t="s">
        <v>34</v>
      </c>
      <c r="E288" s="227">
        <v>68.41</v>
      </c>
      <c r="F288" s="204">
        <v>0</v>
      </c>
      <c r="G288" s="204">
        <v>0</v>
      </c>
      <c r="H288" s="205"/>
      <c r="I288" s="204">
        <v>343.34</v>
      </c>
      <c r="J288" s="204">
        <v>343.34</v>
      </c>
      <c r="K288" s="221">
        <f t="shared" si="136"/>
        <v>501.88568922672124</v>
      </c>
      <c r="L288" s="338">
        <f t="shared" ref="L288:L349" si="150">J288/I288*100</f>
        <v>100</v>
      </c>
      <c r="M288" s="26"/>
    </row>
    <row r="289" spans="1:14" s="26" customFormat="1" x14ac:dyDescent="0.25">
      <c r="A289" s="444">
        <v>3227</v>
      </c>
      <c r="B289" s="445"/>
      <c r="C289" s="445"/>
      <c r="D289" s="226" t="s">
        <v>80</v>
      </c>
      <c r="E289" s="227">
        <v>0</v>
      </c>
      <c r="F289" s="204">
        <v>0</v>
      </c>
      <c r="G289" s="204">
        <v>0</v>
      </c>
      <c r="H289" s="205"/>
      <c r="I289" s="204">
        <v>0</v>
      </c>
      <c r="J289" s="204">
        <v>0</v>
      </c>
      <c r="K289" s="221"/>
      <c r="L289" s="338">
        <v>0</v>
      </c>
    </row>
    <row r="290" spans="1:14" s="16" customFormat="1" x14ac:dyDescent="0.25">
      <c r="A290" s="214"/>
      <c r="B290" s="224">
        <v>323</v>
      </c>
      <c r="C290" s="215"/>
      <c r="D290" s="225" t="s">
        <v>36</v>
      </c>
      <c r="E290" s="217">
        <f t="shared" ref="E290:G290" si="151">SUM(E291:E299)</f>
        <v>228.29000000000002</v>
      </c>
      <c r="F290" s="217">
        <f t="shared" si="151"/>
        <v>450</v>
      </c>
      <c r="G290" s="217">
        <f t="shared" si="151"/>
        <v>450</v>
      </c>
      <c r="H290" s="205"/>
      <c r="I290" s="217">
        <f t="shared" ref="I290:J290" si="152">SUM(I291:I299)</f>
        <v>95.66</v>
      </c>
      <c r="J290" s="217">
        <f t="shared" si="152"/>
        <v>95.08</v>
      </c>
      <c r="K290" s="218">
        <f t="shared" si="136"/>
        <v>41.648780060449425</v>
      </c>
      <c r="L290" s="218">
        <f t="shared" si="150"/>
        <v>99.393685971147818</v>
      </c>
      <c r="M290" s="26"/>
    </row>
    <row r="291" spans="1:14" s="18" customFormat="1" x14ac:dyDescent="0.25">
      <c r="A291" s="222"/>
      <c r="B291" s="445">
        <v>3231</v>
      </c>
      <c r="C291" s="445"/>
      <c r="D291" s="219" t="s">
        <v>37</v>
      </c>
      <c r="E291" s="229">
        <v>34</v>
      </c>
      <c r="F291" s="204">
        <v>50</v>
      </c>
      <c r="G291" s="204">
        <v>50</v>
      </c>
      <c r="H291" s="205"/>
      <c r="I291" s="204">
        <v>95.66</v>
      </c>
      <c r="J291" s="206">
        <v>95.08</v>
      </c>
      <c r="K291" s="221">
        <f t="shared" si="136"/>
        <v>279.64705882352939</v>
      </c>
      <c r="L291" s="338">
        <f t="shared" si="150"/>
        <v>99.393685971147818</v>
      </c>
      <c r="M291" s="26"/>
    </row>
    <row r="292" spans="1:14" s="23" customFormat="1" x14ac:dyDescent="0.25">
      <c r="A292" s="222"/>
      <c r="B292" s="445">
        <v>3232</v>
      </c>
      <c r="C292" s="445"/>
      <c r="D292" s="219" t="s">
        <v>57</v>
      </c>
      <c r="E292" s="229">
        <v>0</v>
      </c>
      <c r="F292" s="204">
        <v>0</v>
      </c>
      <c r="G292" s="204">
        <v>0</v>
      </c>
      <c r="H292" s="205"/>
      <c r="I292" s="204">
        <v>0</v>
      </c>
      <c r="J292" s="206">
        <v>0</v>
      </c>
      <c r="K292" s="221"/>
      <c r="L292" s="338"/>
      <c r="M292" s="26"/>
    </row>
    <row r="293" spans="1:14" x14ac:dyDescent="0.25">
      <c r="A293" s="222"/>
      <c r="B293" s="445">
        <v>3233</v>
      </c>
      <c r="C293" s="445"/>
      <c r="D293" s="219" t="s">
        <v>38</v>
      </c>
      <c r="E293" s="229">
        <v>0</v>
      </c>
      <c r="F293" s="204">
        <v>0</v>
      </c>
      <c r="G293" s="204">
        <v>0</v>
      </c>
      <c r="H293" s="205"/>
      <c r="I293" s="204">
        <v>0</v>
      </c>
      <c r="J293" s="206">
        <v>0</v>
      </c>
      <c r="K293" s="221"/>
      <c r="L293" s="338"/>
      <c r="M293" s="26"/>
    </row>
    <row r="294" spans="1:14" s="23" customFormat="1" x14ac:dyDescent="0.25">
      <c r="A294" s="222"/>
      <c r="B294" s="445">
        <v>3234</v>
      </c>
      <c r="C294" s="445"/>
      <c r="D294" s="219" t="s">
        <v>39</v>
      </c>
      <c r="E294" s="229">
        <v>0</v>
      </c>
      <c r="F294" s="204">
        <v>200</v>
      </c>
      <c r="G294" s="204">
        <v>200</v>
      </c>
      <c r="H294" s="205"/>
      <c r="I294" s="204">
        <v>0</v>
      </c>
      <c r="J294" s="206">
        <v>0</v>
      </c>
      <c r="K294" s="221"/>
      <c r="L294" s="338"/>
      <c r="M294" s="26"/>
    </row>
    <row r="295" spans="1:14" x14ac:dyDescent="0.25">
      <c r="A295" s="222"/>
      <c r="B295" s="445">
        <v>3235</v>
      </c>
      <c r="C295" s="445"/>
      <c r="D295" s="219" t="s">
        <v>40</v>
      </c>
      <c r="E295" s="229">
        <v>0</v>
      </c>
      <c r="F295" s="204">
        <v>0</v>
      </c>
      <c r="G295" s="204">
        <v>0</v>
      </c>
      <c r="H295" s="205"/>
      <c r="I295" s="204">
        <v>0</v>
      </c>
      <c r="J295" s="206">
        <v>0</v>
      </c>
      <c r="K295" s="221"/>
      <c r="L295" s="338"/>
      <c r="M295" s="26"/>
    </row>
    <row r="296" spans="1:14" x14ac:dyDescent="0.25">
      <c r="A296" s="222"/>
      <c r="B296" s="445">
        <v>3236</v>
      </c>
      <c r="C296" s="445"/>
      <c r="D296" s="219" t="s">
        <v>41</v>
      </c>
      <c r="E296" s="229">
        <v>0</v>
      </c>
      <c r="F296" s="204">
        <v>0</v>
      </c>
      <c r="G296" s="204">
        <v>0</v>
      </c>
      <c r="H296" s="205"/>
      <c r="I296" s="204">
        <v>0</v>
      </c>
      <c r="J296" s="206">
        <v>0</v>
      </c>
      <c r="K296" s="221"/>
      <c r="L296" s="338"/>
      <c r="M296" s="26"/>
      <c r="N296">
        <f>N323</f>
        <v>0</v>
      </c>
    </row>
    <row r="297" spans="1:14" s="16" customFormat="1" x14ac:dyDescent="0.25">
      <c r="A297" s="222"/>
      <c r="B297" s="445">
        <v>3237</v>
      </c>
      <c r="C297" s="445"/>
      <c r="D297" s="219" t="s">
        <v>42</v>
      </c>
      <c r="E297" s="229">
        <v>79.61</v>
      </c>
      <c r="F297" s="204">
        <v>0</v>
      </c>
      <c r="G297" s="204">
        <v>0</v>
      </c>
      <c r="H297" s="205"/>
      <c r="I297" s="204">
        <v>0</v>
      </c>
      <c r="J297" s="206">
        <v>0</v>
      </c>
      <c r="K297" s="221">
        <f t="shared" si="136"/>
        <v>0</v>
      </c>
      <c r="L297" s="338"/>
      <c r="M297" s="26"/>
    </row>
    <row r="298" spans="1:14" s="18" customFormat="1" x14ac:dyDescent="0.25">
      <c r="A298" s="222"/>
      <c r="B298" s="445">
        <v>3238</v>
      </c>
      <c r="C298" s="445"/>
      <c r="D298" s="219" t="s">
        <v>43</v>
      </c>
      <c r="E298" s="229">
        <v>13.29</v>
      </c>
      <c r="F298" s="204">
        <v>0</v>
      </c>
      <c r="G298" s="204">
        <v>0</v>
      </c>
      <c r="H298" s="205"/>
      <c r="I298" s="204">
        <v>0</v>
      </c>
      <c r="J298" s="206">
        <v>0</v>
      </c>
      <c r="K298" s="221">
        <f t="shared" si="136"/>
        <v>0</v>
      </c>
      <c r="L298" s="338"/>
      <c r="M298" s="26"/>
    </row>
    <row r="299" spans="1:14" s="23" customFormat="1" x14ac:dyDescent="0.25">
      <c r="A299" s="222"/>
      <c r="B299" s="445">
        <v>3239</v>
      </c>
      <c r="C299" s="445"/>
      <c r="D299" s="219" t="s">
        <v>44</v>
      </c>
      <c r="E299" s="229">
        <v>101.39</v>
      </c>
      <c r="F299" s="204">
        <v>200</v>
      </c>
      <c r="G299" s="204">
        <v>200</v>
      </c>
      <c r="H299" s="205"/>
      <c r="I299" s="204">
        <v>0</v>
      </c>
      <c r="J299" s="206">
        <v>0</v>
      </c>
      <c r="K299" s="221">
        <f t="shared" si="136"/>
        <v>0</v>
      </c>
      <c r="L299" s="338"/>
      <c r="M299" s="26"/>
    </row>
    <row r="300" spans="1:14" x14ac:dyDescent="0.25">
      <c r="A300" s="473">
        <v>329</v>
      </c>
      <c r="B300" s="474"/>
      <c r="C300" s="474"/>
      <c r="D300" s="231" t="s">
        <v>45</v>
      </c>
      <c r="E300" s="217">
        <f t="shared" ref="E300:G300" si="153">SUM(E301:E305)</f>
        <v>240.32999999999998</v>
      </c>
      <c r="F300" s="217">
        <f t="shared" si="153"/>
        <v>1190</v>
      </c>
      <c r="G300" s="217">
        <f t="shared" si="153"/>
        <v>1190</v>
      </c>
      <c r="H300" s="205"/>
      <c r="I300" s="217">
        <f t="shared" ref="I300:J300" si="154">SUM(I301:I305)</f>
        <v>573.46</v>
      </c>
      <c r="J300" s="217">
        <f t="shared" si="154"/>
        <v>493.92</v>
      </c>
      <c r="K300" s="218">
        <f t="shared" si="136"/>
        <v>205.51741355636005</v>
      </c>
      <c r="L300" s="218">
        <f t="shared" si="150"/>
        <v>86.129808530673458</v>
      </c>
      <c r="M300" s="26"/>
    </row>
    <row r="301" spans="1:14" s="23" customFormat="1" x14ac:dyDescent="0.25">
      <c r="A301" s="444">
        <v>3292</v>
      </c>
      <c r="B301" s="445"/>
      <c r="C301" s="445"/>
      <c r="D301" s="219" t="s">
        <v>46</v>
      </c>
      <c r="E301" s="229">
        <v>0.01</v>
      </c>
      <c r="F301" s="220">
        <v>200</v>
      </c>
      <c r="G301" s="220">
        <v>200</v>
      </c>
      <c r="H301" s="205"/>
      <c r="I301" s="220">
        <v>0</v>
      </c>
      <c r="J301" s="206">
        <v>0</v>
      </c>
      <c r="K301" s="221">
        <f t="shared" si="136"/>
        <v>0</v>
      </c>
      <c r="L301" s="338"/>
      <c r="M301" s="26"/>
    </row>
    <row r="302" spans="1:14" x14ac:dyDescent="0.25">
      <c r="A302" s="444">
        <v>3294</v>
      </c>
      <c r="B302" s="445"/>
      <c r="C302" s="445"/>
      <c r="D302" s="219" t="s">
        <v>81</v>
      </c>
      <c r="E302" s="229">
        <v>0</v>
      </c>
      <c r="F302" s="220">
        <v>80</v>
      </c>
      <c r="G302" s="220">
        <v>80</v>
      </c>
      <c r="H302" s="205"/>
      <c r="I302" s="220">
        <v>62.5</v>
      </c>
      <c r="J302" s="220">
        <v>62.5</v>
      </c>
      <c r="K302" s="221"/>
      <c r="L302" s="338">
        <f t="shared" si="150"/>
        <v>100</v>
      </c>
      <c r="M302" s="26"/>
    </row>
    <row r="303" spans="1:14" s="21" customFormat="1" x14ac:dyDescent="0.25">
      <c r="A303" s="444">
        <v>3295</v>
      </c>
      <c r="B303" s="445"/>
      <c r="C303" s="445"/>
      <c r="D303" s="219" t="s">
        <v>82</v>
      </c>
      <c r="E303" s="229">
        <v>0</v>
      </c>
      <c r="F303" s="220">
        <v>0</v>
      </c>
      <c r="G303" s="220">
        <v>0</v>
      </c>
      <c r="H303" s="205"/>
      <c r="I303" s="220">
        <v>0</v>
      </c>
      <c r="J303" s="206">
        <v>0</v>
      </c>
      <c r="K303" s="221"/>
      <c r="L303" s="338"/>
      <c r="M303" s="26"/>
    </row>
    <row r="304" spans="1:14" s="16" customFormat="1" ht="19.5" customHeight="1" x14ac:dyDescent="0.25">
      <c r="A304" s="444">
        <v>3296</v>
      </c>
      <c r="B304" s="445"/>
      <c r="C304" s="445"/>
      <c r="D304" s="219" t="s">
        <v>83</v>
      </c>
      <c r="E304" s="229">
        <v>0</v>
      </c>
      <c r="F304" s="220">
        <v>0</v>
      </c>
      <c r="G304" s="220">
        <v>0</v>
      </c>
      <c r="H304" s="205"/>
      <c r="I304" s="220">
        <v>0</v>
      </c>
      <c r="J304" s="206">
        <v>0</v>
      </c>
      <c r="K304" s="221"/>
      <c r="L304" s="338"/>
      <c r="M304" s="26"/>
    </row>
    <row r="305" spans="1:13" s="18" customFormat="1" x14ac:dyDescent="0.25">
      <c r="A305" s="444">
        <v>3299</v>
      </c>
      <c r="B305" s="445"/>
      <c r="C305" s="445"/>
      <c r="D305" s="219" t="s">
        <v>45</v>
      </c>
      <c r="E305" s="229">
        <v>240.32</v>
      </c>
      <c r="F305" s="220">
        <v>910</v>
      </c>
      <c r="G305" s="220">
        <v>910</v>
      </c>
      <c r="H305" s="205"/>
      <c r="I305" s="220">
        <v>510.96</v>
      </c>
      <c r="J305" s="206">
        <v>431.42</v>
      </c>
      <c r="K305" s="221">
        <f t="shared" si="136"/>
        <v>179.51897470039947</v>
      </c>
      <c r="L305" s="338">
        <f t="shared" si="150"/>
        <v>84.43322373571317</v>
      </c>
      <c r="M305" s="26"/>
    </row>
    <row r="306" spans="1:13" s="23" customFormat="1" ht="21" customHeight="1" x14ac:dyDescent="0.25">
      <c r="A306" s="273"/>
      <c r="B306" s="274">
        <v>34</v>
      </c>
      <c r="C306" s="274"/>
      <c r="D306" s="275" t="s">
        <v>84</v>
      </c>
      <c r="E306" s="294">
        <f t="shared" ref="E306:J306" si="155">E307</f>
        <v>0</v>
      </c>
      <c r="F306" s="294">
        <f t="shared" si="155"/>
        <v>0</v>
      </c>
      <c r="G306" s="294">
        <f t="shared" si="155"/>
        <v>0</v>
      </c>
      <c r="H306" s="205"/>
      <c r="I306" s="294">
        <f t="shared" si="155"/>
        <v>0</v>
      </c>
      <c r="J306" s="294">
        <f t="shared" si="155"/>
        <v>0</v>
      </c>
      <c r="K306" s="276"/>
      <c r="L306" s="277"/>
      <c r="M306" s="26"/>
    </row>
    <row r="307" spans="1:13" ht="18" customHeight="1" x14ac:dyDescent="0.25">
      <c r="A307" s="214"/>
      <c r="B307" s="224">
        <v>343</v>
      </c>
      <c r="C307" s="224"/>
      <c r="D307" s="231" t="s">
        <v>51</v>
      </c>
      <c r="E307" s="295">
        <f t="shared" ref="E307:G307" si="156">E309+E308</f>
        <v>0</v>
      </c>
      <c r="F307" s="295">
        <f t="shared" si="156"/>
        <v>0</v>
      </c>
      <c r="G307" s="295">
        <f t="shared" si="156"/>
        <v>0</v>
      </c>
      <c r="H307" s="205"/>
      <c r="I307" s="295">
        <f t="shared" ref="I307:J307" si="157">I309+I308</f>
        <v>0</v>
      </c>
      <c r="J307" s="295">
        <f t="shared" si="157"/>
        <v>0</v>
      </c>
      <c r="K307" s="218"/>
      <c r="L307" s="218"/>
      <c r="M307" s="26"/>
    </row>
    <row r="308" spans="1:13" s="21" customFormat="1" x14ac:dyDescent="0.25">
      <c r="A308" s="444">
        <v>3431</v>
      </c>
      <c r="B308" s="445"/>
      <c r="C308" s="445"/>
      <c r="D308" s="219" t="s">
        <v>85</v>
      </c>
      <c r="E308" s="229">
        <v>0</v>
      </c>
      <c r="F308" s="220">
        <v>0</v>
      </c>
      <c r="G308" s="220">
        <v>0</v>
      </c>
      <c r="H308" s="205"/>
      <c r="I308" s="220">
        <v>0</v>
      </c>
      <c r="J308" s="220">
        <v>0</v>
      </c>
      <c r="K308" s="221"/>
      <c r="L308" s="338"/>
      <c r="M308" s="26"/>
    </row>
    <row r="309" spans="1:13" s="16" customFormat="1" x14ac:dyDescent="0.25">
      <c r="A309" s="444">
        <v>3433</v>
      </c>
      <c r="B309" s="445"/>
      <c r="C309" s="445"/>
      <c r="D309" s="219" t="s">
        <v>86</v>
      </c>
      <c r="E309" s="229">
        <v>0</v>
      </c>
      <c r="F309" s="220">
        <v>0</v>
      </c>
      <c r="G309" s="220">
        <v>0</v>
      </c>
      <c r="H309" s="205"/>
      <c r="I309" s="220">
        <v>0</v>
      </c>
      <c r="J309" s="220">
        <v>0</v>
      </c>
      <c r="K309" s="221"/>
      <c r="L309" s="338"/>
      <c r="M309" s="26"/>
    </row>
    <row r="310" spans="1:13" s="18" customFormat="1" x14ac:dyDescent="0.25">
      <c r="A310" s="339"/>
      <c r="B310" s="340"/>
      <c r="C310" s="340">
        <v>4</v>
      </c>
      <c r="D310" s="252" t="s">
        <v>15</v>
      </c>
      <c r="E310" s="341">
        <f>E311</f>
        <v>1010.4</v>
      </c>
      <c r="F310" s="341">
        <f>F311</f>
        <v>0</v>
      </c>
      <c r="G310" s="341">
        <f>G311</f>
        <v>0</v>
      </c>
      <c r="H310" s="205"/>
      <c r="I310" s="341">
        <f>I311</f>
        <v>162.41000000000003</v>
      </c>
      <c r="J310" s="341">
        <f>J311</f>
        <v>162.31</v>
      </c>
      <c r="K310" s="210">
        <f t="shared" si="136"/>
        <v>16.063935075217735</v>
      </c>
      <c r="L310" s="210">
        <f t="shared" si="150"/>
        <v>99.938427436734173</v>
      </c>
      <c r="M310" s="26"/>
    </row>
    <row r="311" spans="1:13" s="23" customFormat="1" x14ac:dyDescent="0.25">
      <c r="A311" s="342"/>
      <c r="B311" s="343"/>
      <c r="C311" s="343">
        <v>42</v>
      </c>
      <c r="D311" s="344" t="s">
        <v>24</v>
      </c>
      <c r="E311" s="345">
        <f>E312+E315</f>
        <v>1010.4</v>
      </c>
      <c r="F311" s="345">
        <f>F312+F315</f>
        <v>0</v>
      </c>
      <c r="G311" s="345">
        <f>G312+G315</f>
        <v>0</v>
      </c>
      <c r="H311" s="205"/>
      <c r="I311" s="345">
        <f>I312+I315</f>
        <v>162.41000000000003</v>
      </c>
      <c r="J311" s="345">
        <f>J312+J315</f>
        <v>162.31</v>
      </c>
      <c r="K311" s="276">
        <f t="shared" si="136"/>
        <v>16.063935075217735</v>
      </c>
      <c r="L311" s="277">
        <f t="shared" si="150"/>
        <v>99.938427436734173</v>
      </c>
      <c r="M311" s="26"/>
    </row>
    <row r="312" spans="1:13" ht="15.75" customHeight="1" x14ac:dyDescent="0.25">
      <c r="A312" s="346"/>
      <c r="B312" s="347"/>
      <c r="C312" s="347">
        <v>422</v>
      </c>
      <c r="D312" s="348" t="s">
        <v>166</v>
      </c>
      <c r="E312" s="349">
        <f>E313</f>
        <v>1010.4</v>
      </c>
      <c r="F312" s="349">
        <f>F313</f>
        <v>0</v>
      </c>
      <c r="G312" s="349">
        <f>G313</f>
        <v>0</v>
      </c>
      <c r="H312" s="205"/>
      <c r="I312" s="349">
        <f>I313</f>
        <v>161.80000000000001</v>
      </c>
      <c r="J312" s="349">
        <f>J313</f>
        <v>161.80000000000001</v>
      </c>
      <c r="K312" s="218">
        <f t="shared" si="136"/>
        <v>16.013460015835314</v>
      </c>
      <c r="L312" s="350">
        <f t="shared" si="150"/>
        <v>100</v>
      </c>
      <c r="M312" s="26"/>
    </row>
    <row r="313" spans="1:13" s="23" customFormat="1" x14ac:dyDescent="0.25">
      <c r="A313" s="351"/>
      <c r="B313" s="352"/>
      <c r="C313" s="352">
        <v>4226</v>
      </c>
      <c r="D313" s="268" t="s">
        <v>167</v>
      </c>
      <c r="E313" s="269">
        <v>1010.4</v>
      </c>
      <c r="F313" s="204">
        <v>0</v>
      </c>
      <c r="G313" s="204">
        <v>0</v>
      </c>
      <c r="H313" s="205"/>
      <c r="I313" s="204">
        <v>161.80000000000001</v>
      </c>
      <c r="J313" s="204">
        <v>161.80000000000001</v>
      </c>
      <c r="K313" s="221">
        <f t="shared" si="136"/>
        <v>16.013460015835314</v>
      </c>
      <c r="L313" s="338">
        <f t="shared" si="150"/>
        <v>100</v>
      </c>
      <c r="M313" s="26"/>
    </row>
    <row r="314" spans="1:13" ht="17.25" customHeight="1" x14ac:dyDescent="0.25">
      <c r="A314" s="444">
        <v>4227</v>
      </c>
      <c r="B314" s="445"/>
      <c r="C314" s="445"/>
      <c r="D314" s="219" t="s">
        <v>182</v>
      </c>
      <c r="E314" s="229">
        <v>0</v>
      </c>
      <c r="F314" s="204"/>
      <c r="G314" s="204">
        <v>0</v>
      </c>
      <c r="H314" s="205"/>
      <c r="I314" s="204">
        <v>0</v>
      </c>
      <c r="J314" s="204">
        <v>0</v>
      </c>
      <c r="K314" s="221"/>
      <c r="L314" s="338"/>
      <c r="M314" s="26"/>
    </row>
    <row r="315" spans="1:13" s="21" customFormat="1" x14ac:dyDescent="0.25">
      <c r="A315" s="353"/>
      <c r="B315" s="354"/>
      <c r="C315" s="354">
        <v>424</v>
      </c>
      <c r="D315" s="309" t="s">
        <v>129</v>
      </c>
      <c r="E315" s="217">
        <f t="shared" ref="E315:J315" si="158">E316</f>
        <v>0</v>
      </c>
      <c r="F315" s="217">
        <f t="shared" si="158"/>
        <v>0</v>
      </c>
      <c r="G315" s="217">
        <f t="shared" si="158"/>
        <v>0</v>
      </c>
      <c r="H315" s="205"/>
      <c r="I315" s="217">
        <f t="shared" si="158"/>
        <v>0.61</v>
      </c>
      <c r="J315" s="217">
        <f t="shared" si="158"/>
        <v>0.51</v>
      </c>
      <c r="K315" s="217"/>
      <c r="L315" s="218">
        <f t="shared" si="150"/>
        <v>83.606557377049185</v>
      </c>
      <c r="M315" s="26"/>
    </row>
    <row r="316" spans="1:13" s="26" customFormat="1" x14ac:dyDescent="0.25">
      <c r="A316" s="351"/>
      <c r="B316" s="352"/>
      <c r="C316" s="352">
        <v>4241</v>
      </c>
      <c r="D316" s="219" t="s">
        <v>102</v>
      </c>
      <c r="E316" s="229">
        <v>0</v>
      </c>
      <c r="F316" s="204">
        <v>0</v>
      </c>
      <c r="G316" s="204">
        <v>0</v>
      </c>
      <c r="H316" s="205"/>
      <c r="I316" s="204">
        <v>0.61</v>
      </c>
      <c r="J316" s="206">
        <v>0.51</v>
      </c>
      <c r="K316" s="221"/>
      <c r="L316" s="338">
        <f t="shared" si="150"/>
        <v>83.606557377049185</v>
      </c>
    </row>
    <row r="317" spans="1:13" s="16" customFormat="1" x14ac:dyDescent="0.25">
      <c r="A317" s="464" t="s">
        <v>131</v>
      </c>
      <c r="B317" s="465"/>
      <c r="C317" s="465"/>
      <c r="D317" s="336" t="s">
        <v>130</v>
      </c>
      <c r="E317" s="337"/>
      <c r="F317" s="204">
        <v>0</v>
      </c>
      <c r="G317" s="204">
        <v>0</v>
      </c>
      <c r="H317" s="205"/>
      <c r="I317" s="204">
        <v>0</v>
      </c>
      <c r="J317" s="204">
        <v>0</v>
      </c>
      <c r="K317" s="221"/>
      <c r="L317" s="338"/>
      <c r="M317" s="26"/>
    </row>
    <row r="318" spans="1:13" s="18" customFormat="1" x14ac:dyDescent="0.25">
      <c r="A318" s="271"/>
      <c r="B318" s="291">
        <v>3</v>
      </c>
      <c r="C318" s="291"/>
      <c r="D318" s="208" t="s">
        <v>13</v>
      </c>
      <c r="E318" s="209">
        <f>E319+E348</f>
        <v>2876.23</v>
      </c>
      <c r="F318" s="209">
        <f>F319+F348</f>
        <v>7895.73</v>
      </c>
      <c r="G318" s="209">
        <f>G319+G348</f>
        <v>9511.9000000000015</v>
      </c>
      <c r="H318" s="205"/>
      <c r="I318" s="209">
        <f>I319+I348</f>
        <v>7242.91</v>
      </c>
      <c r="J318" s="209">
        <f>J319+J348</f>
        <v>6983.81</v>
      </c>
      <c r="K318" s="210">
        <f t="shared" si="136"/>
        <v>242.81124944806223</v>
      </c>
      <c r="L318" s="210">
        <f t="shared" si="150"/>
        <v>96.422708552225572</v>
      </c>
      <c r="M318" s="26"/>
    </row>
    <row r="319" spans="1:13" s="23" customFormat="1" x14ac:dyDescent="0.25">
      <c r="A319" s="355"/>
      <c r="B319" s="356">
        <v>32</v>
      </c>
      <c r="C319" s="356"/>
      <c r="D319" s="357" t="s">
        <v>20</v>
      </c>
      <c r="E319" s="358">
        <f>E320+E325+E332+E342</f>
        <v>2630.5</v>
      </c>
      <c r="F319" s="358">
        <f>F320+F325+F332+F342</f>
        <v>7650</v>
      </c>
      <c r="G319" s="358">
        <f>G320+G325+G332+G342</f>
        <v>9250.9700000000012</v>
      </c>
      <c r="H319" s="205"/>
      <c r="I319" s="358">
        <f>I320+I325+I332+I342</f>
        <v>6981.98</v>
      </c>
      <c r="J319" s="358">
        <f>J320+J325+J332+J342</f>
        <v>6722.88</v>
      </c>
      <c r="K319" s="276">
        <f t="shared" si="136"/>
        <v>255.57422543242731</v>
      </c>
      <c r="L319" s="277">
        <f t="shared" si="150"/>
        <v>96.289018301398755</v>
      </c>
      <c r="M319" s="26"/>
    </row>
    <row r="320" spans="1:13" x14ac:dyDescent="0.25">
      <c r="A320" s="214"/>
      <c r="B320" s="215">
        <v>321</v>
      </c>
      <c r="C320" s="215"/>
      <c r="D320" s="225" t="s">
        <v>27</v>
      </c>
      <c r="E320" s="217">
        <f t="shared" ref="E320:G320" si="159">E321+E322+E323+E324</f>
        <v>212.14</v>
      </c>
      <c r="F320" s="217">
        <f t="shared" si="159"/>
        <v>100</v>
      </c>
      <c r="G320" s="217">
        <f t="shared" si="159"/>
        <v>100</v>
      </c>
      <c r="H320" s="205"/>
      <c r="I320" s="217">
        <f t="shared" ref="I320:J320" si="160">I321+I322+I323+I324</f>
        <v>610</v>
      </c>
      <c r="J320" s="217">
        <f t="shared" si="160"/>
        <v>830</v>
      </c>
      <c r="K320" s="218">
        <f t="shared" si="136"/>
        <v>391.25106062034507</v>
      </c>
      <c r="L320" s="218">
        <f t="shared" si="150"/>
        <v>136.0655737704918</v>
      </c>
      <c r="M320" s="26"/>
    </row>
    <row r="321" spans="1:13" s="16" customFormat="1" x14ac:dyDescent="0.25">
      <c r="A321" s="444">
        <v>3211</v>
      </c>
      <c r="B321" s="445"/>
      <c r="C321" s="445"/>
      <c r="D321" s="219" t="s">
        <v>28</v>
      </c>
      <c r="E321" s="229">
        <v>212.14</v>
      </c>
      <c r="F321" s="204">
        <v>0</v>
      </c>
      <c r="G321" s="204">
        <v>0</v>
      </c>
      <c r="H321" s="205"/>
      <c r="I321" s="204">
        <v>510</v>
      </c>
      <c r="J321" s="206">
        <v>830</v>
      </c>
      <c r="K321" s="221">
        <f t="shared" si="136"/>
        <v>391.25106062034507</v>
      </c>
      <c r="L321" s="338">
        <f t="shared" si="150"/>
        <v>162.74509803921569</v>
      </c>
      <c r="M321" s="26"/>
    </row>
    <row r="322" spans="1:13" s="18" customFormat="1" x14ac:dyDescent="0.25">
      <c r="A322" s="444">
        <v>3212</v>
      </c>
      <c r="B322" s="445"/>
      <c r="C322" s="445"/>
      <c r="D322" s="219" t="s">
        <v>171</v>
      </c>
      <c r="E322" s="229">
        <v>0</v>
      </c>
      <c r="F322" s="204">
        <v>0</v>
      </c>
      <c r="G322" s="204">
        <v>0</v>
      </c>
      <c r="H322" s="205"/>
      <c r="I322" s="204">
        <v>0</v>
      </c>
      <c r="J322" s="206">
        <v>0</v>
      </c>
      <c r="K322" s="221"/>
      <c r="L322" s="338"/>
      <c r="M322" s="26"/>
    </row>
    <row r="323" spans="1:13" s="23" customFormat="1" x14ac:dyDescent="0.25">
      <c r="A323" s="444">
        <v>3213</v>
      </c>
      <c r="B323" s="445"/>
      <c r="C323" s="445"/>
      <c r="D323" s="219" t="s">
        <v>29</v>
      </c>
      <c r="E323" s="229">
        <v>0</v>
      </c>
      <c r="F323" s="204">
        <v>100</v>
      </c>
      <c r="G323" s="204">
        <v>100</v>
      </c>
      <c r="H323" s="205"/>
      <c r="I323" s="204">
        <v>100</v>
      </c>
      <c r="J323" s="206">
        <v>0</v>
      </c>
      <c r="K323" s="221"/>
      <c r="L323" s="338"/>
      <c r="M323" s="26"/>
    </row>
    <row r="324" spans="1:13" x14ac:dyDescent="0.25">
      <c r="A324" s="444">
        <v>3214</v>
      </c>
      <c r="B324" s="445"/>
      <c r="C324" s="445"/>
      <c r="D324" s="219" t="s">
        <v>30</v>
      </c>
      <c r="E324" s="229">
        <v>0</v>
      </c>
      <c r="F324" s="204">
        <v>0</v>
      </c>
      <c r="G324" s="204">
        <v>0</v>
      </c>
      <c r="H324" s="205"/>
      <c r="I324" s="204">
        <v>0</v>
      </c>
      <c r="J324" s="204">
        <v>0</v>
      </c>
      <c r="K324" s="221"/>
      <c r="L324" s="338"/>
      <c r="M324" s="26"/>
    </row>
    <row r="325" spans="1:13" x14ac:dyDescent="0.25">
      <c r="A325" s="214"/>
      <c r="B325" s="224">
        <v>322</v>
      </c>
      <c r="C325" s="215"/>
      <c r="D325" s="225" t="s">
        <v>31</v>
      </c>
      <c r="E325" s="217">
        <f t="shared" ref="E325:G325" si="161">SUM(E326:E331)</f>
        <v>797.75</v>
      </c>
      <c r="F325" s="217">
        <f t="shared" si="161"/>
        <v>3300</v>
      </c>
      <c r="G325" s="217">
        <f t="shared" si="161"/>
        <v>4900.97</v>
      </c>
      <c r="H325" s="205"/>
      <c r="I325" s="217">
        <f t="shared" ref="I325:J325" si="162">SUM(I326:I331)</f>
        <v>6141.42</v>
      </c>
      <c r="J325" s="217">
        <f t="shared" si="162"/>
        <v>5644.92</v>
      </c>
      <c r="K325" s="218">
        <f t="shared" si="136"/>
        <v>707.60513945471644</v>
      </c>
      <c r="L325" s="218">
        <f t="shared" si="150"/>
        <v>91.915550475297252</v>
      </c>
      <c r="M325" s="26"/>
    </row>
    <row r="326" spans="1:13" x14ac:dyDescent="0.25">
      <c r="A326" s="444">
        <v>3221</v>
      </c>
      <c r="B326" s="445"/>
      <c r="C326" s="445"/>
      <c r="D326" s="226" t="s">
        <v>32</v>
      </c>
      <c r="E326" s="227">
        <v>797.75</v>
      </c>
      <c r="F326" s="204">
        <v>300</v>
      </c>
      <c r="G326" s="204">
        <v>300</v>
      </c>
      <c r="H326" s="205"/>
      <c r="I326" s="204">
        <v>0</v>
      </c>
      <c r="J326" s="204">
        <v>0</v>
      </c>
      <c r="K326" s="221">
        <f t="shared" si="136"/>
        <v>0</v>
      </c>
      <c r="L326" s="338"/>
      <c r="M326" s="26"/>
    </row>
    <row r="327" spans="1:13" x14ac:dyDescent="0.25">
      <c r="A327" s="444">
        <v>3222</v>
      </c>
      <c r="B327" s="445"/>
      <c r="C327" s="445"/>
      <c r="D327" s="226" t="s">
        <v>63</v>
      </c>
      <c r="E327" s="227">
        <v>0</v>
      </c>
      <c r="F327" s="204">
        <v>0</v>
      </c>
      <c r="G327" s="204">
        <v>0</v>
      </c>
      <c r="H327" s="205"/>
      <c r="I327" s="204">
        <v>0</v>
      </c>
      <c r="J327" s="204">
        <v>0</v>
      </c>
      <c r="K327" s="221"/>
      <c r="L327" s="338"/>
      <c r="M327" s="26"/>
    </row>
    <row r="328" spans="1:13" x14ac:dyDescent="0.25">
      <c r="A328" s="444">
        <v>3223</v>
      </c>
      <c r="B328" s="445"/>
      <c r="C328" s="445"/>
      <c r="D328" s="226" t="s">
        <v>33</v>
      </c>
      <c r="E328" s="227">
        <v>0</v>
      </c>
      <c r="F328" s="204">
        <v>3000</v>
      </c>
      <c r="G328" s="204">
        <v>3000</v>
      </c>
      <c r="H328" s="205"/>
      <c r="I328" s="204">
        <v>4540.45</v>
      </c>
      <c r="J328" s="206">
        <v>4043.95</v>
      </c>
      <c r="K328" s="221"/>
      <c r="L328" s="338">
        <f t="shared" si="150"/>
        <v>89.064960521534204</v>
      </c>
      <c r="M328" s="26"/>
    </row>
    <row r="329" spans="1:13" x14ac:dyDescent="0.25">
      <c r="A329" s="444">
        <v>3224</v>
      </c>
      <c r="B329" s="445"/>
      <c r="C329" s="445"/>
      <c r="D329" s="226" t="s">
        <v>56</v>
      </c>
      <c r="E329" s="227">
        <v>0</v>
      </c>
      <c r="F329" s="204">
        <v>0</v>
      </c>
      <c r="G329" s="204">
        <v>0</v>
      </c>
      <c r="H329" s="205"/>
      <c r="I329" s="204">
        <v>0</v>
      </c>
      <c r="J329" s="204">
        <v>0</v>
      </c>
      <c r="K329" s="221"/>
      <c r="L329" s="338"/>
      <c r="M329" s="26"/>
    </row>
    <row r="330" spans="1:13" x14ac:dyDescent="0.25">
      <c r="A330" s="444">
        <v>3225</v>
      </c>
      <c r="B330" s="445"/>
      <c r="C330" s="445"/>
      <c r="D330" s="226" t="s">
        <v>34</v>
      </c>
      <c r="E330" s="227">
        <v>0</v>
      </c>
      <c r="F330" s="204">
        <v>0</v>
      </c>
      <c r="G330" s="204">
        <v>1600.97</v>
      </c>
      <c r="H330" s="205"/>
      <c r="I330" s="204">
        <v>1600.97</v>
      </c>
      <c r="J330" s="204">
        <v>1600.97</v>
      </c>
      <c r="K330" s="221"/>
      <c r="L330" s="338">
        <f t="shared" si="150"/>
        <v>100</v>
      </c>
      <c r="M330" s="26"/>
    </row>
    <row r="331" spans="1:13" x14ac:dyDescent="0.25">
      <c r="A331" s="444">
        <v>3227</v>
      </c>
      <c r="B331" s="445"/>
      <c r="C331" s="445"/>
      <c r="D331" s="226" t="s">
        <v>80</v>
      </c>
      <c r="E331" s="227">
        <v>0</v>
      </c>
      <c r="F331" s="204">
        <v>0</v>
      </c>
      <c r="G331" s="204">
        <v>0</v>
      </c>
      <c r="H331" s="205"/>
      <c r="I331" s="204">
        <v>0</v>
      </c>
      <c r="J331" s="204">
        <v>0</v>
      </c>
      <c r="K331" s="221"/>
      <c r="L331" s="338"/>
      <c r="M331" s="26"/>
    </row>
    <row r="332" spans="1:13" x14ac:dyDescent="0.25">
      <c r="A332" s="214"/>
      <c r="B332" s="224">
        <v>323</v>
      </c>
      <c r="C332" s="215"/>
      <c r="D332" s="225" t="s">
        <v>36</v>
      </c>
      <c r="E332" s="217">
        <f t="shared" ref="E332:G332" si="163">SUM(E333:E341)</f>
        <v>1014.06</v>
      </c>
      <c r="F332" s="217">
        <f t="shared" si="163"/>
        <v>2750</v>
      </c>
      <c r="G332" s="217">
        <f t="shared" si="163"/>
        <v>2750</v>
      </c>
      <c r="H332" s="205"/>
      <c r="I332" s="217">
        <f t="shared" ref="I332:J332" si="164">SUM(I333:I341)</f>
        <v>142.69</v>
      </c>
      <c r="J332" s="217">
        <f t="shared" si="164"/>
        <v>160.09</v>
      </c>
      <c r="K332" s="218">
        <f t="shared" ref="K332:K391" si="165">J332/E332*100</f>
        <v>15.787034297773308</v>
      </c>
      <c r="L332" s="218">
        <f t="shared" si="150"/>
        <v>112.19426729273249</v>
      </c>
      <c r="M332" s="26"/>
    </row>
    <row r="333" spans="1:13" x14ac:dyDescent="0.25">
      <c r="A333" s="222"/>
      <c r="B333" s="445">
        <v>3231</v>
      </c>
      <c r="C333" s="445"/>
      <c r="D333" s="219" t="s">
        <v>37</v>
      </c>
      <c r="E333" s="229">
        <v>530.88</v>
      </c>
      <c r="F333" s="204">
        <v>0</v>
      </c>
      <c r="G333" s="204">
        <v>0</v>
      </c>
      <c r="H333" s="205"/>
      <c r="I333" s="204">
        <v>0</v>
      </c>
      <c r="J333" s="204">
        <v>0</v>
      </c>
      <c r="K333" s="221">
        <f t="shared" si="165"/>
        <v>0</v>
      </c>
      <c r="L333" s="338"/>
      <c r="M333" s="26"/>
    </row>
    <row r="334" spans="1:13" x14ac:dyDescent="0.25">
      <c r="A334" s="222"/>
      <c r="B334" s="445">
        <v>3232</v>
      </c>
      <c r="C334" s="445"/>
      <c r="D334" s="219" t="s">
        <v>57</v>
      </c>
      <c r="E334" s="229">
        <v>0</v>
      </c>
      <c r="F334" s="204">
        <v>0</v>
      </c>
      <c r="G334" s="204">
        <v>0</v>
      </c>
      <c r="H334" s="205"/>
      <c r="I334" s="204">
        <v>0</v>
      </c>
      <c r="J334" s="204">
        <v>0</v>
      </c>
      <c r="K334" s="221"/>
      <c r="L334" s="338"/>
      <c r="M334" s="26"/>
    </row>
    <row r="335" spans="1:13" x14ac:dyDescent="0.25">
      <c r="A335" s="222"/>
      <c r="B335" s="445">
        <v>3233</v>
      </c>
      <c r="C335" s="445"/>
      <c r="D335" s="219" t="s">
        <v>38</v>
      </c>
      <c r="E335" s="229">
        <v>0</v>
      </c>
      <c r="F335" s="204">
        <v>0</v>
      </c>
      <c r="G335" s="204">
        <v>0</v>
      </c>
      <c r="H335" s="205"/>
      <c r="I335" s="204">
        <v>0</v>
      </c>
      <c r="J335" s="204">
        <v>0</v>
      </c>
      <c r="K335" s="221"/>
      <c r="L335" s="338"/>
      <c r="M335" s="26"/>
    </row>
    <row r="336" spans="1:13" x14ac:dyDescent="0.25">
      <c r="A336" s="222"/>
      <c r="B336" s="445">
        <v>3234</v>
      </c>
      <c r="C336" s="445"/>
      <c r="D336" s="219" t="s">
        <v>39</v>
      </c>
      <c r="E336" s="229">
        <v>46.37</v>
      </c>
      <c r="F336" s="204">
        <v>2500</v>
      </c>
      <c r="G336" s="204">
        <v>2500</v>
      </c>
      <c r="H336" s="205"/>
      <c r="I336" s="204">
        <v>142.69</v>
      </c>
      <c r="J336" s="206">
        <v>160.09</v>
      </c>
      <c r="K336" s="221">
        <f t="shared" si="165"/>
        <v>345.24477032564158</v>
      </c>
      <c r="L336" s="338">
        <f t="shared" si="150"/>
        <v>112.19426729273249</v>
      </c>
      <c r="M336" s="26"/>
    </row>
    <row r="337" spans="1:13" x14ac:dyDescent="0.25">
      <c r="A337" s="222"/>
      <c r="B337" s="445">
        <v>3235</v>
      </c>
      <c r="C337" s="445"/>
      <c r="D337" s="219" t="s">
        <v>40</v>
      </c>
      <c r="E337" s="229">
        <v>0</v>
      </c>
      <c r="F337" s="204">
        <v>0</v>
      </c>
      <c r="G337" s="204">
        <v>0</v>
      </c>
      <c r="H337" s="205"/>
      <c r="I337" s="204">
        <v>0</v>
      </c>
      <c r="J337" s="204">
        <v>0</v>
      </c>
      <c r="K337" s="221"/>
      <c r="L337" s="338"/>
      <c r="M337" s="26"/>
    </row>
    <row r="338" spans="1:13" x14ac:dyDescent="0.25">
      <c r="A338" s="222"/>
      <c r="B338" s="445">
        <v>3236</v>
      </c>
      <c r="C338" s="445"/>
      <c r="D338" s="219" t="s">
        <v>41</v>
      </c>
      <c r="E338" s="229">
        <v>0</v>
      </c>
      <c r="F338" s="204">
        <v>0</v>
      </c>
      <c r="G338" s="204">
        <v>0</v>
      </c>
      <c r="H338" s="205"/>
      <c r="I338" s="204">
        <v>0</v>
      </c>
      <c r="J338" s="204">
        <v>0</v>
      </c>
      <c r="K338" s="221"/>
      <c r="L338" s="338"/>
      <c r="M338" s="26"/>
    </row>
    <row r="339" spans="1:13" x14ac:dyDescent="0.25">
      <c r="A339" s="222"/>
      <c r="B339" s="445">
        <v>3237</v>
      </c>
      <c r="C339" s="445"/>
      <c r="D339" s="219" t="s">
        <v>42</v>
      </c>
      <c r="E339" s="229">
        <v>0</v>
      </c>
      <c r="F339" s="220">
        <v>0</v>
      </c>
      <c r="G339" s="220">
        <v>0</v>
      </c>
      <c r="H339" s="205"/>
      <c r="I339" s="220">
        <v>0</v>
      </c>
      <c r="J339" s="220">
        <v>0</v>
      </c>
      <c r="K339" s="221"/>
      <c r="L339" s="338"/>
      <c r="M339" s="26"/>
    </row>
    <row r="340" spans="1:13" x14ac:dyDescent="0.25">
      <c r="A340" s="222"/>
      <c r="B340" s="445">
        <v>3238</v>
      </c>
      <c r="C340" s="445"/>
      <c r="D340" s="219" t="s">
        <v>43</v>
      </c>
      <c r="E340" s="229">
        <v>0</v>
      </c>
      <c r="F340" s="220">
        <v>0</v>
      </c>
      <c r="G340" s="220">
        <v>0</v>
      </c>
      <c r="H340" s="205"/>
      <c r="I340" s="220">
        <v>0</v>
      </c>
      <c r="J340" s="220">
        <v>0</v>
      </c>
      <c r="K340" s="221"/>
      <c r="L340" s="338"/>
      <c r="M340" s="26"/>
    </row>
    <row r="341" spans="1:13" x14ac:dyDescent="0.25">
      <c r="A341" s="222"/>
      <c r="B341" s="445">
        <v>3239</v>
      </c>
      <c r="C341" s="445"/>
      <c r="D341" s="219" t="s">
        <v>44</v>
      </c>
      <c r="E341" s="229">
        <v>436.81</v>
      </c>
      <c r="F341" s="220">
        <v>250</v>
      </c>
      <c r="G341" s="220">
        <v>250</v>
      </c>
      <c r="H341" s="205"/>
      <c r="I341" s="220">
        <v>0</v>
      </c>
      <c r="J341" s="220">
        <v>0</v>
      </c>
      <c r="K341" s="221">
        <f t="shared" si="165"/>
        <v>0</v>
      </c>
      <c r="L341" s="338"/>
      <c r="M341" s="26"/>
    </row>
    <row r="342" spans="1:13" x14ac:dyDescent="0.25">
      <c r="A342" s="214"/>
      <c r="B342" s="224">
        <v>329</v>
      </c>
      <c r="C342" s="224"/>
      <c r="D342" s="231" t="s">
        <v>45</v>
      </c>
      <c r="E342" s="295">
        <f t="shared" ref="E342:G342" si="166">SUM(E343:E347)</f>
        <v>606.54999999999995</v>
      </c>
      <c r="F342" s="295">
        <f t="shared" si="166"/>
        <v>1500</v>
      </c>
      <c r="G342" s="295">
        <f t="shared" si="166"/>
        <v>1500</v>
      </c>
      <c r="H342" s="205"/>
      <c r="I342" s="295">
        <f t="shared" ref="I342:J342" si="167">SUM(I343:I347)</f>
        <v>87.87</v>
      </c>
      <c r="J342" s="295">
        <f t="shared" si="167"/>
        <v>87.87</v>
      </c>
      <c r="K342" s="218">
        <f t="shared" si="165"/>
        <v>14.486851867117304</v>
      </c>
      <c r="L342" s="218">
        <f t="shared" si="150"/>
        <v>100</v>
      </c>
      <c r="M342" s="26"/>
    </row>
    <row r="343" spans="1:13" x14ac:dyDescent="0.25">
      <c r="A343" s="444">
        <v>3292</v>
      </c>
      <c r="B343" s="445"/>
      <c r="C343" s="445"/>
      <c r="D343" s="219" t="s">
        <v>46</v>
      </c>
      <c r="E343" s="229">
        <v>0</v>
      </c>
      <c r="F343" s="220">
        <v>0</v>
      </c>
      <c r="G343" s="220">
        <v>0</v>
      </c>
      <c r="H343" s="205"/>
      <c r="I343" s="220">
        <v>0</v>
      </c>
      <c r="J343" s="220">
        <v>0</v>
      </c>
      <c r="K343" s="221"/>
      <c r="L343" s="338"/>
      <c r="M343" s="26"/>
    </row>
    <row r="344" spans="1:13" x14ac:dyDescent="0.25">
      <c r="A344" s="444">
        <v>3294</v>
      </c>
      <c r="B344" s="445"/>
      <c r="C344" s="445"/>
      <c r="D344" s="219" t="s">
        <v>81</v>
      </c>
      <c r="E344" s="229">
        <v>0</v>
      </c>
      <c r="F344" s="220">
        <v>0</v>
      </c>
      <c r="G344" s="220">
        <v>0</v>
      </c>
      <c r="H344" s="205"/>
      <c r="I344" s="220">
        <v>0</v>
      </c>
      <c r="J344" s="220">
        <v>0</v>
      </c>
      <c r="K344" s="221"/>
      <c r="L344" s="338"/>
      <c r="M344" s="26"/>
    </row>
    <row r="345" spans="1:13" x14ac:dyDescent="0.25">
      <c r="A345" s="444">
        <v>3295</v>
      </c>
      <c r="B345" s="445"/>
      <c r="C345" s="445"/>
      <c r="D345" s="219" t="s">
        <v>82</v>
      </c>
      <c r="E345" s="229">
        <v>0</v>
      </c>
      <c r="F345" s="220">
        <v>0</v>
      </c>
      <c r="G345" s="220">
        <v>0</v>
      </c>
      <c r="H345" s="205"/>
      <c r="I345" s="220">
        <v>0</v>
      </c>
      <c r="J345" s="220">
        <v>0</v>
      </c>
      <c r="K345" s="221"/>
      <c r="L345" s="338"/>
      <c r="M345" s="26"/>
    </row>
    <row r="346" spans="1:13" x14ac:dyDescent="0.25">
      <c r="A346" s="444">
        <v>3296</v>
      </c>
      <c r="B346" s="445"/>
      <c r="C346" s="445"/>
      <c r="D346" s="219" t="s">
        <v>83</v>
      </c>
      <c r="E346" s="229">
        <v>0</v>
      </c>
      <c r="F346" s="220">
        <v>0</v>
      </c>
      <c r="G346" s="220">
        <v>0</v>
      </c>
      <c r="H346" s="205"/>
      <c r="I346" s="220">
        <v>0</v>
      </c>
      <c r="J346" s="220">
        <v>0</v>
      </c>
      <c r="K346" s="221"/>
      <c r="L346" s="338"/>
      <c r="M346" s="26"/>
    </row>
    <row r="347" spans="1:13" x14ac:dyDescent="0.25">
      <c r="A347" s="444">
        <v>3299</v>
      </c>
      <c r="B347" s="445"/>
      <c r="C347" s="445"/>
      <c r="D347" s="219" t="s">
        <v>45</v>
      </c>
      <c r="E347" s="229">
        <v>606.54999999999995</v>
      </c>
      <c r="F347" s="220">
        <v>1500</v>
      </c>
      <c r="G347" s="220">
        <v>1500</v>
      </c>
      <c r="H347" s="205"/>
      <c r="I347" s="220">
        <v>87.87</v>
      </c>
      <c r="J347" s="220">
        <v>87.87</v>
      </c>
      <c r="K347" s="221">
        <f t="shared" si="165"/>
        <v>14.486851867117304</v>
      </c>
      <c r="L347" s="338">
        <f t="shared" si="150"/>
        <v>100</v>
      </c>
      <c r="M347" s="26"/>
    </row>
    <row r="348" spans="1:13" x14ac:dyDescent="0.25">
      <c r="A348" s="511">
        <v>381</v>
      </c>
      <c r="B348" s="512"/>
      <c r="C348" s="512"/>
      <c r="D348" s="359" t="s">
        <v>169</v>
      </c>
      <c r="E348" s="360">
        <f>E349</f>
        <v>245.73</v>
      </c>
      <c r="F348" s="360">
        <f>F349</f>
        <v>245.73</v>
      </c>
      <c r="G348" s="360">
        <f>G349</f>
        <v>260.93</v>
      </c>
      <c r="H348" s="205"/>
      <c r="I348" s="360">
        <f>I349</f>
        <v>260.93</v>
      </c>
      <c r="J348" s="360">
        <f>J349</f>
        <v>260.93</v>
      </c>
      <c r="K348" s="360">
        <f t="shared" si="165"/>
        <v>106.18565091767387</v>
      </c>
      <c r="L348" s="361">
        <f t="shared" si="150"/>
        <v>100</v>
      </c>
      <c r="M348" s="26"/>
    </row>
    <row r="349" spans="1:13" x14ac:dyDescent="0.25">
      <c r="A349" s="351"/>
      <c r="B349" s="352"/>
      <c r="C349" s="352">
        <v>3812</v>
      </c>
      <c r="D349" s="219" t="s">
        <v>170</v>
      </c>
      <c r="E349" s="229">
        <v>245.73</v>
      </c>
      <c r="F349" s="220">
        <v>245.73</v>
      </c>
      <c r="G349" s="220">
        <v>260.93</v>
      </c>
      <c r="H349" s="205"/>
      <c r="I349" s="220">
        <v>260.93</v>
      </c>
      <c r="J349" s="220">
        <v>260.93</v>
      </c>
      <c r="K349" s="221">
        <f t="shared" si="165"/>
        <v>106.18565091767387</v>
      </c>
      <c r="L349" s="338">
        <f t="shared" si="150"/>
        <v>100</v>
      </c>
      <c r="M349" s="26"/>
    </row>
    <row r="350" spans="1:13" x14ac:dyDescent="0.25">
      <c r="A350" s="351"/>
      <c r="B350" s="352"/>
      <c r="C350" s="352"/>
      <c r="D350" s="219"/>
      <c r="E350" s="229"/>
      <c r="F350" s="220">
        <v>0</v>
      </c>
      <c r="G350" s="220">
        <v>0</v>
      </c>
      <c r="H350" s="205"/>
      <c r="I350" s="220">
        <v>0</v>
      </c>
      <c r="J350" s="220">
        <v>0</v>
      </c>
      <c r="K350" s="221"/>
      <c r="L350" s="338"/>
      <c r="M350" s="26"/>
    </row>
    <row r="351" spans="1:13" x14ac:dyDescent="0.25">
      <c r="A351" s="452" t="s">
        <v>138</v>
      </c>
      <c r="B351" s="453"/>
      <c r="C351" s="453"/>
      <c r="D351" s="362" t="s">
        <v>132</v>
      </c>
      <c r="E351" s="363"/>
      <c r="F351" s="204"/>
      <c r="G351" s="204"/>
      <c r="H351" s="205"/>
      <c r="I351" s="204"/>
      <c r="J351" s="206"/>
      <c r="K351" s="221"/>
      <c r="L351" s="338"/>
      <c r="M351" s="26"/>
    </row>
    <row r="352" spans="1:13" x14ac:dyDescent="0.25">
      <c r="A352" s="364"/>
      <c r="B352" s="365"/>
      <c r="C352" s="365"/>
      <c r="D352" s="362"/>
      <c r="E352" s="363"/>
      <c r="F352" s="204"/>
      <c r="G352" s="204"/>
      <c r="H352" s="205"/>
      <c r="I352" s="204"/>
      <c r="J352" s="206"/>
      <c r="K352" s="221"/>
      <c r="L352" s="338"/>
      <c r="M352" s="26"/>
    </row>
    <row r="353" spans="1:15" x14ac:dyDescent="0.25">
      <c r="A353" s="271"/>
      <c r="B353" s="291">
        <v>3</v>
      </c>
      <c r="C353" s="291"/>
      <c r="D353" s="208" t="s">
        <v>13</v>
      </c>
      <c r="E353" s="209">
        <f t="shared" ref="E353:J353" si="168">E354</f>
        <v>0</v>
      </c>
      <c r="F353" s="209">
        <f t="shared" si="168"/>
        <v>0</v>
      </c>
      <c r="G353" s="209">
        <f t="shared" si="168"/>
        <v>979.8</v>
      </c>
      <c r="H353" s="205"/>
      <c r="I353" s="209">
        <f t="shared" si="168"/>
        <v>980.55</v>
      </c>
      <c r="J353" s="209">
        <f t="shared" si="168"/>
        <v>1980.55</v>
      </c>
      <c r="K353" s="210"/>
      <c r="L353" s="210">
        <f t="shared" ref="L353:L415" si="169">J353/I353*100</f>
        <v>201.9835806435164</v>
      </c>
      <c r="M353" s="26"/>
    </row>
    <row r="354" spans="1:15" x14ac:dyDescent="0.25">
      <c r="A354" s="355"/>
      <c r="B354" s="356">
        <v>32</v>
      </c>
      <c r="C354" s="356"/>
      <c r="D354" s="357" t="s">
        <v>20</v>
      </c>
      <c r="E354" s="358">
        <f>E355</f>
        <v>0</v>
      </c>
      <c r="F354" s="358">
        <f>F355</f>
        <v>0</v>
      </c>
      <c r="G354" s="358">
        <f>G355</f>
        <v>979.8</v>
      </c>
      <c r="H354" s="205"/>
      <c r="I354" s="358">
        <f>I355</f>
        <v>980.55</v>
      </c>
      <c r="J354" s="358">
        <f>J355</f>
        <v>1980.55</v>
      </c>
      <c r="K354" s="276"/>
      <c r="L354" s="277">
        <f t="shared" si="169"/>
        <v>201.9835806435164</v>
      </c>
      <c r="M354" s="26"/>
    </row>
    <row r="355" spans="1:15" x14ac:dyDescent="0.25">
      <c r="A355" s="214"/>
      <c r="B355" s="224">
        <v>322</v>
      </c>
      <c r="C355" s="215"/>
      <c r="D355" s="225" t="s">
        <v>31</v>
      </c>
      <c r="E355" s="217">
        <f t="shared" ref="E355:G355" si="170">SUM(E356:E361)</f>
        <v>0</v>
      </c>
      <c r="F355" s="217">
        <f t="shared" si="170"/>
        <v>0</v>
      </c>
      <c r="G355" s="217">
        <f t="shared" si="170"/>
        <v>979.8</v>
      </c>
      <c r="H355" s="205"/>
      <c r="I355" s="217">
        <f t="shared" ref="I355:J355" si="171">SUM(I356:I361)</f>
        <v>980.55</v>
      </c>
      <c r="J355" s="217">
        <f t="shared" si="171"/>
        <v>1980.55</v>
      </c>
      <c r="K355" s="218"/>
      <c r="L355" s="218">
        <f t="shared" si="169"/>
        <v>201.9835806435164</v>
      </c>
      <c r="M355" s="26"/>
    </row>
    <row r="356" spans="1:15" x14ac:dyDescent="0.25">
      <c r="A356" s="444">
        <v>3221</v>
      </c>
      <c r="B356" s="445"/>
      <c r="C356" s="445"/>
      <c r="D356" s="331" t="s">
        <v>139</v>
      </c>
      <c r="E356" s="366">
        <v>0</v>
      </c>
      <c r="F356" s="204">
        <v>0</v>
      </c>
      <c r="G356" s="204">
        <v>329</v>
      </c>
      <c r="H356" s="205"/>
      <c r="I356" s="204">
        <v>650.79999999999995</v>
      </c>
      <c r="J356" s="204">
        <v>650.79999999999995</v>
      </c>
      <c r="K356" s="221"/>
      <c r="L356" s="338">
        <f t="shared" si="169"/>
        <v>100</v>
      </c>
      <c r="M356" s="26"/>
    </row>
    <row r="357" spans="1:15" x14ac:dyDescent="0.25">
      <c r="A357" s="444">
        <v>3222</v>
      </c>
      <c r="B357" s="445"/>
      <c r="C357" s="445"/>
      <c r="D357" s="226" t="s">
        <v>63</v>
      </c>
      <c r="E357" s="227">
        <v>0</v>
      </c>
      <c r="F357" s="204">
        <v>0</v>
      </c>
      <c r="G357" s="204">
        <v>0</v>
      </c>
      <c r="H357" s="205"/>
      <c r="I357" s="204">
        <v>0</v>
      </c>
      <c r="J357" s="204">
        <v>0</v>
      </c>
      <c r="K357" s="221"/>
      <c r="L357" s="338"/>
      <c r="M357" s="26"/>
    </row>
    <row r="358" spans="1:15" x14ac:dyDescent="0.25">
      <c r="A358" s="351"/>
      <c r="B358" s="352"/>
      <c r="C358" s="352">
        <v>3223</v>
      </c>
      <c r="D358" s="226" t="s">
        <v>168</v>
      </c>
      <c r="E358" s="227">
        <v>0</v>
      </c>
      <c r="F358" s="204">
        <v>0</v>
      </c>
      <c r="G358" s="204">
        <v>0</v>
      </c>
      <c r="H358" s="205"/>
      <c r="I358" s="204">
        <v>0</v>
      </c>
      <c r="J358" s="204">
        <v>0</v>
      </c>
      <c r="K358" s="221"/>
      <c r="L358" s="338"/>
      <c r="M358" s="26"/>
    </row>
    <row r="359" spans="1:15" x14ac:dyDescent="0.25">
      <c r="A359" s="444">
        <v>3224</v>
      </c>
      <c r="B359" s="445"/>
      <c r="C359" s="445"/>
      <c r="D359" s="226" t="s">
        <v>93</v>
      </c>
      <c r="E359" s="227">
        <v>0</v>
      </c>
      <c r="F359" s="204">
        <v>0</v>
      </c>
      <c r="G359" s="204">
        <v>0</v>
      </c>
      <c r="H359" s="205"/>
      <c r="I359" s="204">
        <v>0</v>
      </c>
      <c r="J359" s="204">
        <v>0</v>
      </c>
      <c r="K359" s="221"/>
      <c r="L359" s="338"/>
      <c r="M359" s="26"/>
    </row>
    <row r="360" spans="1:15" x14ac:dyDescent="0.25">
      <c r="A360" s="444">
        <v>3225</v>
      </c>
      <c r="B360" s="445"/>
      <c r="C360" s="445"/>
      <c r="D360" s="226" t="s">
        <v>34</v>
      </c>
      <c r="E360" s="227">
        <v>0</v>
      </c>
      <c r="F360" s="204">
        <v>0</v>
      </c>
      <c r="G360" s="204">
        <v>650.79999999999995</v>
      </c>
      <c r="H360" s="205"/>
      <c r="I360" s="204">
        <v>329.75</v>
      </c>
      <c r="J360" s="367">
        <v>1329.75</v>
      </c>
      <c r="K360" s="221"/>
      <c r="L360" s="338">
        <f t="shared" si="169"/>
        <v>403.26004548900681</v>
      </c>
      <c r="M360" s="26"/>
    </row>
    <row r="361" spans="1:15" x14ac:dyDescent="0.25">
      <c r="A361" s="444">
        <v>3227</v>
      </c>
      <c r="B361" s="445"/>
      <c r="C361" s="445"/>
      <c r="D361" s="219" t="s">
        <v>80</v>
      </c>
      <c r="E361" s="229">
        <v>0</v>
      </c>
      <c r="F361" s="204">
        <v>0</v>
      </c>
      <c r="G361" s="204">
        <v>0</v>
      </c>
      <c r="H361" s="205"/>
      <c r="I361" s="204">
        <v>0</v>
      </c>
      <c r="J361" s="367">
        <v>0</v>
      </c>
      <c r="K361" s="221"/>
      <c r="L361" s="338"/>
      <c r="M361" s="26"/>
    </row>
    <row r="362" spans="1:15" x14ac:dyDescent="0.25">
      <c r="A362" s="271"/>
      <c r="B362" s="291">
        <v>4</v>
      </c>
      <c r="C362" s="291"/>
      <c r="D362" s="307" t="s">
        <v>15</v>
      </c>
      <c r="E362" s="209">
        <f t="shared" ref="E362:J364" si="172">E363</f>
        <v>0</v>
      </c>
      <c r="F362" s="209">
        <f t="shared" si="172"/>
        <v>0</v>
      </c>
      <c r="G362" s="209">
        <f t="shared" si="172"/>
        <v>2220.1999999999998</v>
      </c>
      <c r="H362" s="205"/>
      <c r="I362" s="209">
        <f t="shared" si="172"/>
        <v>2510</v>
      </c>
      <c r="J362" s="209">
        <f t="shared" si="172"/>
        <v>0</v>
      </c>
      <c r="K362" s="210"/>
      <c r="L362" s="210">
        <f t="shared" si="169"/>
        <v>0</v>
      </c>
    </row>
    <row r="363" spans="1:15" x14ac:dyDescent="0.25">
      <c r="A363" s="273"/>
      <c r="B363" s="293">
        <v>45</v>
      </c>
      <c r="C363" s="293"/>
      <c r="D363" s="308" t="s">
        <v>76</v>
      </c>
      <c r="E363" s="276">
        <f t="shared" si="172"/>
        <v>0</v>
      </c>
      <c r="F363" s="276">
        <f t="shared" si="172"/>
        <v>0</v>
      </c>
      <c r="G363" s="276">
        <f t="shared" si="172"/>
        <v>2220.1999999999998</v>
      </c>
      <c r="H363" s="205"/>
      <c r="I363" s="276">
        <f t="shared" si="172"/>
        <v>2510</v>
      </c>
      <c r="J363" s="276">
        <f t="shared" si="172"/>
        <v>0</v>
      </c>
      <c r="K363" s="276"/>
      <c r="L363" s="277">
        <f t="shared" si="169"/>
        <v>0</v>
      </c>
    </row>
    <row r="364" spans="1:15" x14ac:dyDescent="0.25">
      <c r="A364" s="214"/>
      <c r="B364" s="215">
        <v>451</v>
      </c>
      <c r="C364" s="215"/>
      <c r="D364" s="309" t="s">
        <v>77</v>
      </c>
      <c r="E364" s="217">
        <f t="shared" si="172"/>
        <v>0</v>
      </c>
      <c r="F364" s="217">
        <f t="shared" si="172"/>
        <v>0</v>
      </c>
      <c r="G364" s="217">
        <f t="shared" si="172"/>
        <v>2220.1999999999998</v>
      </c>
      <c r="H364" s="205"/>
      <c r="I364" s="217">
        <f t="shared" si="172"/>
        <v>2510</v>
      </c>
      <c r="J364" s="217">
        <f t="shared" si="172"/>
        <v>0</v>
      </c>
      <c r="K364" s="218"/>
      <c r="L364" s="218">
        <f t="shared" si="169"/>
        <v>0</v>
      </c>
      <c r="O364" s="163"/>
    </row>
    <row r="365" spans="1:15" x14ac:dyDescent="0.25">
      <c r="A365" s="444">
        <v>4511</v>
      </c>
      <c r="B365" s="445"/>
      <c r="C365" s="445"/>
      <c r="D365" s="219" t="s">
        <v>77</v>
      </c>
      <c r="E365" s="229">
        <v>0</v>
      </c>
      <c r="F365" s="204">
        <v>0</v>
      </c>
      <c r="G365" s="204">
        <v>2220.1999999999998</v>
      </c>
      <c r="H365" s="205"/>
      <c r="I365" s="259">
        <v>2510</v>
      </c>
      <c r="J365" s="368">
        <v>0</v>
      </c>
      <c r="K365" s="221"/>
      <c r="L365" s="338">
        <f t="shared" si="169"/>
        <v>0</v>
      </c>
    </row>
    <row r="366" spans="1:15" x14ac:dyDescent="0.25">
      <c r="A366" s="329" t="s">
        <v>133</v>
      </c>
      <c r="B366" s="330"/>
      <c r="C366" s="330"/>
      <c r="D366" s="250" t="s">
        <v>134</v>
      </c>
      <c r="E366" s="251"/>
      <c r="F366" s="204"/>
      <c r="G366" s="204"/>
      <c r="H366" s="205"/>
      <c r="I366" s="204"/>
      <c r="J366" s="331"/>
      <c r="K366" s="221"/>
      <c r="L366" s="338"/>
    </row>
    <row r="367" spans="1:15" x14ac:dyDescent="0.25">
      <c r="A367" s="332"/>
      <c r="B367" s="272">
        <v>3</v>
      </c>
      <c r="C367" s="272"/>
      <c r="D367" s="208" t="s">
        <v>13</v>
      </c>
      <c r="E367" s="209">
        <f>E368</f>
        <v>2449.96</v>
      </c>
      <c r="F367" s="209">
        <f>F368</f>
        <v>900</v>
      </c>
      <c r="G367" s="209">
        <f>G368</f>
        <v>900</v>
      </c>
      <c r="H367" s="205"/>
      <c r="I367" s="209">
        <f>I368</f>
        <v>665.24</v>
      </c>
      <c r="J367" s="209">
        <f>J368</f>
        <v>665.24</v>
      </c>
      <c r="K367" s="210">
        <f t="shared" si="165"/>
        <v>27.153096377083706</v>
      </c>
      <c r="L367" s="210">
        <f t="shared" si="169"/>
        <v>100</v>
      </c>
    </row>
    <row r="368" spans="1:15" x14ac:dyDescent="0.25">
      <c r="A368" s="333"/>
      <c r="B368" s="274">
        <v>32</v>
      </c>
      <c r="C368" s="274"/>
      <c r="D368" s="289" t="s">
        <v>20</v>
      </c>
      <c r="E368" s="276">
        <f>E369+E372+E379+E389</f>
        <v>2449.96</v>
      </c>
      <c r="F368" s="276">
        <f>F369+F372+F379+F389</f>
        <v>900</v>
      </c>
      <c r="G368" s="276">
        <f>G369+G372+G379+G389</f>
        <v>900</v>
      </c>
      <c r="H368" s="205"/>
      <c r="I368" s="276">
        <f>I369+I372+I379+I389</f>
        <v>665.24</v>
      </c>
      <c r="J368" s="276">
        <f>J369+J372+J379+J389</f>
        <v>665.24</v>
      </c>
      <c r="K368" s="276">
        <f t="shared" si="165"/>
        <v>27.153096377083706</v>
      </c>
      <c r="L368" s="277">
        <f t="shared" si="169"/>
        <v>100</v>
      </c>
    </row>
    <row r="369" spans="1:12" x14ac:dyDescent="0.25">
      <c r="A369" s="245"/>
      <c r="B369" s="224">
        <v>321</v>
      </c>
      <c r="C369" s="224"/>
      <c r="D369" s="225" t="s">
        <v>27</v>
      </c>
      <c r="E369" s="217">
        <f t="shared" ref="E369:G369" si="173">E370+E371</f>
        <v>0</v>
      </c>
      <c r="F369" s="217">
        <f t="shared" si="173"/>
        <v>0</v>
      </c>
      <c r="G369" s="217">
        <f t="shared" si="173"/>
        <v>0</v>
      </c>
      <c r="H369" s="205"/>
      <c r="I369" s="217">
        <f t="shared" ref="I369:J369" si="174">I370+I371</f>
        <v>0</v>
      </c>
      <c r="J369" s="217">
        <f t="shared" si="174"/>
        <v>0</v>
      </c>
      <c r="K369" s="218"/>
      <c r="L369" s="218"/>
    </row>
    <row r="370" spans="1:12" x14ac:dyDescent="0.25">
      <c r="A370" s="444">
        <v>3212</v>
      </c>
      <c r="B370" s="445"/>
      <c r="C370" s="445"/>
      <c r="D370" s="219" t="s">
        <v>28</v>
      </c>
      <c r="E370" s="229">
        <v>0</v>
      </c>
      <c r="F370" s="204">
        <v>0</v>
      </c>
      <c r="G370" s="204">
        <v>0</v>
      </c>
      <c r="H370" s="205"/>
      <c r="I370" s="204">
        <v>0</v>
      </c>
      <c r="J370" s="204">
        <v>0</v>
      </c>
      <c r="K370" s="221"/>
      <c r="L370" s="338"/>
    </row>
    <row r="371" spans="1:12" x14ac:dyDescent="0.25">
      <c r="A371" s="444">
        <v>3213</v>
      </c>
      <c r="B371" s="445"/>
      <c r="C371" s="445"/>
      <c r="D371" s="219" t="s">
        <v>29</v>
      </c>
      <c r="E371" s="229">
        <v>0</v>
      </c>
      <c r="F371" s="204">
        <v>0</v>
      </c>
      <c r="G371" s="204">
        <v>0</v>
      </c>
      <c r="H371" s="205"/>
      <c r="I371" s="204">
        <v>0</v>
      </c>
      <c r="J371" s="204">
        <v>0</v>
      </c>
      <c r="K371" s="221"/>
      <c r="L371" s="338"/>
    </row>
    <row r="372" spans="1:12" x14ac:dyDescent="0.25">
      <c r="A372" s="214"/>
      <c r="B372" s="224">
        <v>322</v>
      </c>
      <c r="C372" s="215"/>
      <c r="D372" s="225" t="s">
        <v>31</v>
      </c>
      <c r="E372" s="217">
        <f t="shared" ref="E372:G372" si="175">SUM(E373:E378)</f>
        <v>1292.3600000000001</v>
      </c>
      <c r="F372" s="217">
        <f t="shared" si="175"/>
        <v>0</v>
      </c>
      <c r="G372" s="217">
        <f t="shared" si="175"/>
        <v>0</v>
      </c>
      <c r="H372" s="205"/>
      <c r="I372" s="217">
        <f t="shared" ref="I372:J372" si="176">SUM(I373:I378)</f>
        <v>87.88</v>
      </c>
      <c r="J372" s="217">
        <f t="shared" si="176"/>
        <v>87.88</v>
      </c>
      <c r="K372" s="218">
        <f t="shared" si="165"/>
        <v>6.7999628586461967</v>
      </c>
      <c r="L372" s="218">
        <f t="shared" si="169"/>
        <v>100</v>
      </c>
    </row>
    <row r="373" spans="1:12" x14ac:dyDescent="0.25">
      <c r="A373" s="444">
        <v>3221</v>
      </c>
      <c r="B373" s="445"/>
      <c r="C373" s="445"/>
      <c r="D373" s="331" t="s">
        <v>139</v>
      </c>
      <c r="E373" s="366">
        <v>367.55</v>
      </c>
      <c r="F373" s="204">
        <v>0</v>
      </c>
      <c r="G373" s="204">
        <v>0</v>
      </c>
      <c r="H373" s="205"/>
      <c r="I373" s="204">
        <v>87.88</v>
      </c>
      <c r="J373" s="204">
        <v>87.88</v>
      </c>
      <c r="K373" s="221">
        <f t="shared" si="165"/>
        <v>23.909672153448508</v>
      </c>
      <c r="L373" s="338">
        <f t="shared" si="169"/>
        <v>100</v>
      </c>
    </row>
    <row r="374" spans="1:12" x14ac:dyDescent="0.25">
      <c r="A374" s="444">
        <v>3222</v>
      </c>
      <c r="B374" s="445"/>
      <c r="C374" s="445"/>
      <c r="D374" s="226" t="s">
        <v>63</v>
      </c>
      <c r="E374" s="227">
        <v>90.4</v>
      </c>
      <c r="F374" s="204">
        <v>0</v>
      </c>
      <c r="G374" s="204">
        <v>0</v>
      </c>
      <c r="H374" s="205"/>
      <c r="I374" s="204">
        <v>0</v>
      </c>
      <c r="J374" s="331">
        <v>0</v>
      </c>
      <c r="K374" s="221">
        <f t="shared" si="165"/>
        <v>0</v>
      </c>
      <c r="L374" s="338"/>
    </row>
    <row r="375" spans="1:12" x14ac:dyDescent="0.25">
      <c r="A375" s="351"/>
      <c r="B375" s="352"/>
      <c r="C375" s="352">
        <v>3223</v>
      </c>
      <c r="D375" s="226" t="s">
        <v>168</v>
      </c>
      <c r="E375" s="227">
        <v>834.41</v>
      </c>
      <c r="F375" s="204">
        <v>0</v>
      </c>
      <c r="G375" s="204">
        <v>0</v>
      </c>
      <c r="H375" s="205"/>
      <c r="I375" s="204">
        <v>0</v>
      </c>
      <c r="J375" s="331">
        <v>0</v>
      </c>
      <c r="K375" s="221">
        <f t="shared" si="165"/>
        <v>0</v>
      </c>
      <c r="L375" s="338"/>
    </row>
    <row r="376" spans="1:12" x14ac:dyDescent="0.25">
      <c r="A376" s="444">
        <v>3224</v>
      </c>
      <c r="B376" s="445"/>
      <c r="C376" s="445"/>
      <c r="D376" s="226" t="s">
        <v>93</v>
      </c>
      <c r="E376" s="227">
        <v>0</v>
      </c>
      <c r="F376" s="204">
        <v>0</v>
      </c>
      <c r="G376" s="204">
        <v>0</v>
      </c>
      <c r="H376" s="205"/>
      <c r="I376" s="204">
        <v>0</v>
      </c>
      <c r="J376" s="331">
        <v>0</v>
      </c>
      <c r="K376" s="221"/>
      <c r="L376" s="338"/>
    </row>
    <row r="377" spans="1:12" x14ac:dyDescent="0.25">
      <c r="A377" s="444">
        <v>3225</v>
      </c>
      <c r="B377" s="445"/>
      <c r="C377" s="445"/>
      <c r="D377" s="226" t="s">
        <v>34</v>
      </c>
      <c r="E377" s="227">
        <v>0</v>
      </c>
      <c r="F377" s="204">
        <v>0</v>
      </c>
      <c r="G377" s="204">
        <v>0</v>
      </c>
      <c r="H377" s="205"/>
      <c r="I377" s="204">
        <v>0</v>
      </c>
      <c r="J377" s="331">
        <v>0</v>
      </c>
      <c r="K377" s="221"/>
      <c r="L377" s="338"/>
    </row>
    <row r="378" spans="1:12" x14ac:dyDescent="0.25">
      <c r="A378" s="444">
        <v>3227</v>
      </c>
      <c r="B378" s="445"/>
      <c r="C378" s="445"/>
      <c r="D378" s="219" t="s">
        <v>80</v>
      </c>
      <c r="E378" s="229">
        <v>0</v>
      </c>
      <c r="F378" s="204">
        <v>0</v>
      </c>
      <c r="G378" s="204">
        <v>0</v>
      </c>
      <c r="H378" s="205"/>
      <c r="I378" s="204">
        <v>0</v>
      </c>
      <c r="J378" s="331">
        <v>0</v>
      </c>
      <c r="K378" s="221"/>
      <c r="L378" s="338"/>
    </row>
    <row r="379" spans="1:12" x14ac:dyDescent="0.25">
      <c r="A379" s="214"/>
      <c r="B379" s="224">
        <v>323</v>
      </c>
      <c r="C379" s="215"/>
      <c r="D379" s="225" t="s">
        <v>36</v>
      </c>
      <c r="E379" s="217">
        <f>E380+E381+E382+E383+E384+E385+E386+E387+E388</f>
        <v>1157.6000000000001</v>
      </c>
      <c r="F379" s="217">
        <f>F380+F381+F382+F383+F384+F385+F386+F387+F388</f>
        <v>400</v>
      </c>
      <c r="G379" s="217">
        <f>G380+G381+G382+G383+G384+G385+G386+G387+G388</f>
        <v>400</v>
      </c>
      <c r="H379" s="205"/>
      <c r="I379" s="217">
        <f>I380+I381+I382+I383+I384+I385+I386+I387+I388</f>
        <v>389.86</v>
      </c>
      <c r="J379" s="217">
        <f>J380+J381+J382+J383+J384+J385+J386+J387+J388</f>
        <v>389.86</v>
      </c>
      <c r="K379" s="218">
        <f t="shared" si="165"/>
        <v>33.678299930891498</v>
      </c>
      <c r="L379" s="218">
        <f t="shared" si="169"/>
        <v>100</v>
      </c>
    </row>
    <row r="380" spans="1:12" x14ac:dyDescent="0.25">
      <c r="A380" s="444">
        <v>3231</v>
      </c>
      <c r="B380" s="445"/>
      <c r="C380" s="445"/>
      <c r="D380" s="219" t="s">
        <v>37</v>
      </c>
      <c r="E380" s="229">
        <v>360</v>
      </c>
      <c r="F380" s="204">
        <v>0</v>
      </c>
      <c r="G380" s="204">
        <v>0</v>
      </c>
      <c r="H380" s="205"/>
      <c r="I380" s="204">
        <v>389.86</v>
      </c>
      <c r="J380" s="204">
        <v>389.86</v>
      </c>
      <c r="K380" s="221">
        <f t="shared" si="165"/>
        <v>108.29444444444445</v>
      </c>
      <c r="L380" s="338">
        <f t="shared" si="169"/>
        <v>100</v>
      </c>
    </row>
    <row r="381" spans="1:12" x14ac:dyDescent="0.25">
      <c r="A381" s="444">
        <v>3232</v>
      </c>
      <c r="B381" s="445"/>
      <c r="C381" s="445"/>
      <c r="D381" s="219" t="s">
        <v>57</v>
      </c>
      <c r="E381" s="229">
        <v>14.11</v>
      </c>
      <c r="F381" s="204">
        <v>0</v>
      </c>
      <c r="G381" s="204">
        <v>0</v>
      </c>
      <c r="H381" s="205"/>
      <c r="I381" s="204">
        <v>0</v>
      </c>
      <c r="J381" s="331">
        <v>0</v>
      </c>
      <c r="K381" s="221">
        <f t="shared" si="165"/>
        <v>0</v>
      </c>
      <c r="L381" s="338"/>
    </row>
    <row r="382" spans="1:12" x14ac:dyDescent="0.25">
      <c r="A382" s="444">
        <v>3233</v>
      </c>
      <c r="B382" s="445"/>
      <c r="C382" s="445"/>
      <c r="D382" s="219" t="s">
        <v>38</v>
      </c>
      <c r="E382" s="229">
        <v>0</v>
      </c>
      <c r="F382" s="204">
        <v>0</v>
      </c>
      <c r="G382" s="204">
        <v>0</v>
      </c>
      <c r="H382" s="205"/>
      <c r="I382" s="204">
        <v>0</v>
      </c>
      <c r="J382" s="331">
        <v>0</v>
      </c>
      <c r="K382" s="221"/>
      <c r="L382" s="338"/>
    </row>
    <row r="383" spans="1:12" x14ac:dyDescent="0.25">
      <c r="A383" s="444">
        <v>3234</v>
      </c>
      <c r="B383" s="445"/>
      <c r="C383" s="445"/>
      <c r="D383" s="219" t="s">
        <v>39</v>
      </c>
      <c r="E383" s="229">
        <v>737.04</v>
      </c>
      <c r="F383" s="204">
        <v>0</v>
      </c>
      <c r="G383" s="204">
        <v>0</v>
      </c>
      <c r="H383" s="205"/>
      <c r="I383" s="204">
        <v>0</v>
      </c>
      <c r="J383" s="331">
        <v>0</v>
      </c>
      <c r="K383" s="221">
        <f t="shared" si="165"/>
        <v>0</v>
      </c>
      <c r="L383" s="338"/>
    </row>
    <row r="384" spans="1:12" x14ac:dyDescent="0.25">
      <c r="A384" s="444">
        <v>3235</v>
      </c>
      <c r="B384" s="445"/>
      <c r="C384" s="445"/>
      <c r="D384" s="219" t="s">
        <v>40</v>
      </c>
      <c r="E384" s="229">
        <v>0</v>
      </c>
      <c r="F384" s="204">
        <v>0</v>
      </c>
      <c r="G384" s="204">
        <v>0</v>
      </c>
      <c r="H384" s="205"/>
      <c r="I384" s="204">
        <v>0</v>
      </c>
      <c r="J384" s="331">
        <v>0</v>
      </c>
      <c r="K384" s="221"/>
      <c r="L384" s="338"/>
    </row>
    <row r="385" spans="1:12" x14ac:dyDescent="0.25">
      <c r="A385" s="444">
        <v>3236</v>
      </c>
      <c r="B385" s="445"/>
      <c r="C385" s="445"/>
      <c r="D385" s="219" t="s">
        <v>41</v>
      </c>
      <c r="E385" s="229">
        <v>0</v>
      </c>
      <c r="F385" s="204">
        <v>0</v>
      </c>
      <c r="G385" s="204">
        <v>0</v>
      </c>
      <c r="H385" s="205"/>
      <c r="I385" s="204">
        <v>0</v>
      </c>
      <c r="J385" s="331">
        <v>0</v>
      </c>
      <c r="K385" s="221"/>
      <c r="L385" s="338"/>
    </row>
    <row r="386" spans="1:12" x14ac:dyDescent="0.25">
      <c r="A386" s="444">
        <v>3237</v>
      </c>
      <c r="B386" s="445"/>
      <c r="C386" s="445"/>
      <c r="D386" s="219" t="s">
        <v>42</v>
      </c>
      <c r="E386" s="229">
        <v>46.45</v>
      </c>
      <c r="F386" s="204">
        <v>0</v>
      </c>
      <c r="G386" s="204">
        <v>0</v>
      </c>
      <c r="H386" s="205"/>
      <c r="I386" s="204">
        <v>0</v>
      </c>
      <c r="J386" s="331">
        <v>0</v>
      </c>
      <c r="K386" s="221">
        <f t="shared" si="165"/>
        <v>0</v>
      </c>
      <c r="L386" s="338"/>
    </row>
    <row r="387" spans="1:12" x14ac:dyDescent="0.25">
      <c r="A387" s="444">
        <v>3238</v>
      </c>
      <c r="B387" s="445"/>
      <c r="C387" s="445"/>
      <c r="D387" s="219" t="s">
        <v>43</v>
      </c>
      <c r="E387" s="229">
        <v>0</v>
      </c>
      <c r="F387" s="204">
        <v>0</v>
      </c>
      <c r="G387" s="204">
        <v>0</v>
      </c>
      <c r="H387" s="205"/>
      <c r="I387" s="204">
        <v>0</v>
      </c>
      <c r="J387" s="331">
        <v>0</v>
      </c>
      <c r="K387" s="221"/>
      <c r="L387" s="338"/>
    </row>
    <row r="388" spans="1:12" x14ac:dyDescent="0.25">
      <c r="A388" s="444">
        <v>3239</v>
      </c>
      <c r="B388" s="445"/>
      <c r="C388" s="445"/>
      <c r="D388" s="219" t="s">
        <v>44</v>
      </c>
      <c r="E388" s="229">
        <v>0</v>
      </c>
      <c r="F388" s="204">
        <v>400</v>
      </c>
      <c r="G388" s="204">
        <v>400</v>
      </c>
      <c r="H388" s="205"/>
      <c r="I388" s="204"/>
      <c r="J388" s="331">
        <v>0</v>
      </c>
      <c r="K388" s="221"/>
      <c r="L388" s="338"/>
    </row>
    <row r="389" spans="1:12" x14ac:dyDescent="0.25">
      <c r="A389" s="214"/>
      <c r="B389" s="224">
        <v>329</v>
      </c>
      <c r="C389" s="224"/>
      <c r="D389" s="231" t="s">
        <v>45</v>
      </c>
      <c r="E389" s="217">
        <f>E390</f>
        <v>0</v>
      </c>
      <c r="F389" s="217">
        <f>F390</f>
        <v>500</v>
      </c>
      <c r="G389" s="217">
        <f t="shared" ref="G389:J389" si="177">G390</f>
        <v>500</v>
      </c>
      <c r="H389" s="205"/>
      <c r="I389" s="217">
        <f t="shared" si="177"/>
        <v>187.5</v>
      </c>
      <c r="J389" s="217">
        <f t="shared" si="177"/>
        <v>187.5</v>
      </c>
      <c r="K389" s="218"/>
      <c r="L389" s="218">
        <f t="shared" si="169"/>
        <v>100</v>
      </c>
    </row>
    <row r="390" spans="1:12" x14ac:dyDescent="0.25">
      <c r="A390" s="222"/>
      <c r="B390" s="352">
        <v>3299</v>
      </c>
      <c r="C390" s="223"/>
      <c r="D390" s="219" t="s">
        <v>45</v>
      </c>
      <c r="E390" s="229">
        <v>0</v>
      </c>
      <c r="F390" s="204">
        <v>500</v>
      </c>
      <c r="G390" s="204">
        <v>500</v>
      </c>
      <c r="H390" s="205"/>
      <c r="I390" s="204">
        <v>187.5</v>
      </c>
      <c r="J390" s="204">
        <v>187.5</v>
      </c>
      <c r="K390" s="221"/>
      <c r="L390" s="338">
        <f t="shared" si="169"/>
        <v>100</v>
      </c>
    </row>
    <row r="391" spans="1:12" x14ac:dyDescent="0.25">
      <c r="A391" s="298" t="s">
        <v>53</v>
      </c>
      <c r="B391" s="306"/>
      <c r="C391" s="306"/>
      <c r="D391" s="300" t="s">
        <v>87</v>
      </c>
      <c r="E391" s="314">
        <f t="shared" ref="E391:G391" si="178">E393</f>
        <v>504122.60000000003</v>
      </c>
      <c r="F391" s="314">
        <f t="shared" si="178"/>
        <v>523071.67</v>
      </c>
      <c r="G391" s="314">
        <f t="shared" si="178"/>
        <v>643080.01</v>
      </c>
      <c r="H391" s="205"/>
      <c r="I391" s="314">
        <f t="shared" ref="I391:J391" si="179">I393</f>
        <v>613505.11</v>
      </c>
      <c r="J391" s="314">
        <f t="shared" si="179"/>
        <v>611128.63</v>
      </c>
      <c r="K391" s="369">
        <f t="shared" si="165"/>
        <v>121.22619180334307</v>
      </c>
      <c r="L391" s="369">
        <f t="shared" si="169"/>
        <v>99.612638923252007</v>
      </c>
    </row>
    <row r="392" spans="1:12" x14ac:dyDescent="0.25">
      <c r="A392" s="452" t="s">
        <v>131</v>
      </c>
      <c r="B392" s="453"/>
      <c r="C392" s="453"/>
      <c r="D392" s="365" t="s">
        <v>130</v>
      </c>
      <c r="E392" s="241"/>
      <c r="F392" s="204"/>
      <c r="G392" s="204"/>
      <c r="H392" s="205"/>
      <c r="I392" s="204"/>
      <c r="J392" s="331"/>
      <c r="K392" s="221"/>
      <c r="L392" s="338"/>
    </row>
    <row r="393" spans="1:12" x14ac:dyDescent="0.25">
      <c r="A393" s="271"/>
      <c r="B393" s="272">
        <v>3</v>
      </c>
      <c r="C393" s="272"/>
      <c r="D393" s="252" t="s">
        <v>13</v>
      </c>
      <c r="E393" s="209">
        <f t="shared" ref="E393:G393" si="180">E394+E402</f>
        <v>504122.60000000003</v>
      </c>
      <c r="F393" s="209">
        <f t="shared" si="180"/>
        <v>523071.67</v>
      </c>
      <c r="G393" s="209">
        <f t="shared" si="180"/>
        <v>643080.01</v>
      </c>
      <c r="H393" s="205"/>
      <c r="I393" s="209">
        <f t="shared" ref="I393:J393" si="181">I394+I402</f>
        <v>613505.11</v>
      </c>
      <c r="J393" s="209">
        <f t="shared" si="181"/>
        <v>611128.63</v>
      </c>
      <c r="K393" s="210">
        <f t="shared" ref="K393:K455" si="182">J393/E393*100</f>
        <v>121.22619180334307</v>
      </c>
      <c r="L393" s="210">
        <f t="shared" si="169"/>
        <v>99.612638923252007</v>
      </c>
    </row>
    <row r="394" spans="1:12" x14ac:dyDescent="0.25">
      <c r="A394" s="273"/>
      <c r="B394" s="274">
        <v>31</v>
      </c>
      <c r="C394" s="274"/>
      <c r="D394" s="275" t="s">
        <v>14</v>
      </c>
      <c r="E394" s="276">
        <f t="shared" ref="E394:G394" si="183">E395+E397+E399</f>
        <v>487332.51</v>
      </c>
      <c r="F394" s="276">
        <f t="shared" si="183"/>
        <v>504953.49</v>
      </c>
      <c r="G394" s="276">
        <f t="shared" si="183"/>
        <v>624625.82999999996</v>
      </c>
      <c r="H394" s="205"/>
      <c r="I394" s="276">
        <f t="shared" ref="I394:J394" si="184">I395+I397+I399</f>
        <v>597570.87</v>
      </c>
      <c r="J394" s="276">
        <f t="shared" si="184"/>
        <v>595218.39</v>
      </c>
      <c r="K394" s="276">
        <f t="shared" si="182"/>
        <v>122.13804287343768</v>
      </c>
      <c r="L394" s="277">
        <f t="shared" si="169"/>
        <v>99.60632619190423</v>
      </c>
    </row>
    <row r="395" spans="1:12" x14ac:dyDescent="0.25">
      <c r="A395" s="214"/>
      <c r="B395" s="224">
        <v>311</v>
      </c>
      <c r="C395" s="224"/>
      <c r="D395" s="231" t="s">
        <v>88</v>
      </c>
      <c r="E395" s="217">
        <f t="shared" ref="E395:J395" si="185">E396</f>
        <v>400907.33</v>
      </c>
      <c r="F395" s="217">
        <f t="shared" si="185"/>
        <v>413205.85</v>
      </c>
      <c r="G395" s="217">
        <f t="shared" si="185"/>
        <v>517384.92</v>
      </c>
      <c r="H395" s="205"/>
      <c r="I395" s="217">
        <f t="shared" si="185"/>
        <v>495021.02</v>
      </c>
      <c r="J395" s="217">
        <f t="shared" si="185"/>
        <v>495268.62</v>
      </c>
      <c r="K395" s="218">
        <f t="shared" si="182"/>
        <v>123.53693308625711</v>
      </c>
      <c r="L395" s="218">
        <f t="shared" si="169"/>
        <v>100.05001807802019</v>
      </c>
    </row>
    <row r="396" spans="1:12" x14ac:dyDescent="0.25">
      <c r="A396" s="444">
        <v>3111</v>
      </c>
      <c r="B396" s="445"/>
      <c r="C396" s="445"/>
      <c r="D396" s="219" t="s">
        <v>64</v>
      </c>
      <c r="E396" s="229">
        <v>400907.33</v>
      </c>
      <c r="F396" s="204">
        <v>413205.85</v>
      </c>
      <c r="G396" s="204">
        <v>517384.92</v>
      </c>
      <c r="H396" s="205"/>
      <c r="I396" s="204">
        <v>495021.02</v>
      </c>
      <c r="J396" s="204">
        <v>495268.62</v>
      </c>
      <c r="K396" s="221">
        <f t="shared" si="182"/>
        <v>123.53693308625711</v>
      </c>
      <c r="L396" s="338">
        <f t="shared" si="169"/>
        <v>100.05001807802019</v>
      </c>
    </row>
    <row r="397" spans="1:12" x14ac:dyDescent="0.25">
      <c r="A397" s="214"/>
      <c r="B397" s="224">
        <v>312</v>
      </c>
      <c r="C397" s="224"/>
      <c r="D397" s="231" t="s">
        <v>65</v>
      </c>
      <c r="E397" s="217">
        <f t="shared" ref="E397:J397" si="186">E398</f>
        <v>20389.8</v>
      </c>
      <c r="F397" s="217">
        <f t="shared" si="186"/>
        <v>23568.63</v>
      </c>
      <c r="G397" s="217">
        <f t="shared" si="186"/>
        <v>23568.63</v>
      </c>
      <c r="H397" s="205"/>
      <c r="I397" s="217">
        <f t="shared" si="186"/>
        <v>20639.580000000002</v>
      </c>
      <c r="J397" s="217">
        <f t="shared" si="186"/>
        <v>19639.5</v>
      </c>
      <c r="K397" s="218">
        <f t="shared" si="182"/>
        <v>96.320218932995914</v>
      </c>
      <c r="L397" s="218">
        <f t="shared" si="169"/>
        <v>95.154552563569595</v>
      </c>
    </row>
    <row r="398" spans="1:12" x14ac:dyDescent="0.25">
      <c r="A398" s="444">
        <v>3121</v>
      </c>
      <c r="B398" s="445"/>
      <c r="C398" s="445"/>
      <c r="D398" s="219" t="s">
        <v>65</v>
      </c>
      <c r="E398" s="229">
        <v>20389.8</v>
      </c>
      <c r="F398" s="204">
        <v>23568.63</v>
      </c>
      <c r="G398" s="204">
        <v>23568.63</v>
      </c>
      <c r="H398" s="205"/>
      <c r="I398" s="204">
        <v>20639.580000000002</v>
      </c>
      <c r="J398" s="368">
        <v>19639.5</v>
      </c>
      <c r="K398" s="221">
        <f t="shared" si="182"/>
        <v>96.320218932995914</v>
      </c>
      <c r="L398" s="338">
        <f t="shared" si="169"/>
        <v>95.154552563569595</v>
      </c>
    </row>
    <row r="399" spans="1:12" x14ac:dyDescent="0.25">
      <c r="A399" s="214"/>
      <c r="B399" s="224">
        <v>313</v>
      </c>
      <c r="C399" s="224"/>
      <c r="D399" s="231" t="s">
        <v>66</v>
      </c>
      <c r="E399" s="217">
        <f t="shared" ref="E399:G399" si="187">E400+E401</f>
        <v>66035.38</v>
      </c>
      <c r="F399" s="217">
        <f t="shared" si="187"/>
        <v>68179.009999999995</v>
      </c>
      <c r="G399" s="217">
        <f t="shared" si="187"/>
        <v>83672.28</v>
      </c>
      <c r="H399" s="205"/>
      <c r="I399" s="217">
        <f t="shared" ref="I399:J399" si="188">I400+I401</f>
        <v>81910.27</v>
      </c>
      <c r="J399" s="217">
        <f t="shared" si="188"/>
        <v>80310.27</v>
      </c>
      <c r="K399" s="218">
        <f t="shared" si="182"/>
        <v>121.61703317221767</v>
      </c>
      <c r="L399" s="218">
        <f t="shared" si="169"/>
        <v>98.046642991165825</v>
      </c>
    </row>
    <row r="400" spans="1:12" x14ac:dyDescent="0.25">
      <c r="A400" s="444">
        <v>3132</v>
      </c>
      <c r="B400" s="445"/>
      <c r="C400" s="445"/>
      <c r="D400" s="219" t="s">
        <v>89</v>
      </c>
      <c r="E400" s="229">
        <v>66035.38</v>
      </c>
      <c r="F400" s="204">
        <v>68179.009999999995</v>
      </c>
      <c r="G400" s="204">
        <v>83672.28</v>
      </c>
      <c r="H400" s="205"/>
      <c r="I400" s="204">
        <v>81910.27</v>
      </c>
      <c r="J400" s="331">
        <v>80310.27</v>
      </c>
      <c r="K400" s="221">
        <f t="shared" si="182"/>
        <v>121.61703317221767</v>
      </c>
      <c r="L400" s="338">
        <f t="shared" si="169"/>
        <v>98.046642991165825</v>
      </c>
    </row>
    <row r="401" spans="1:12" ht="26.25" x14ac:dyDescent="0.25">
      <c r="A401" s="444">
        <v>3133</v>
      </c>
      <c r="B401" s="445"/>
      <c r="C401" s="445"/>
      <c r="D401" s="219" t="s">
        <v>90</v>
      </c>
      <c r="E401" s="229">
        <v>0</v>
      </c>
      <c r="F401" s="204">
        <v>0</v>
      </c>
      <c r="G401" s="204">
        <v>0</v>
      </c>
      <c r="H401" s="205">
        <v>0</v>
      </c>
      <c r="I401" s="204">
        <v>0</v>
      </c>
      <c r="J401" s="331">
        <v>0</v>
      </c>
      <c r="K401" s="221"/>
      <c r="L401" s="338"/>
    </row>
    <row r="402" spans="1:12" x14ac:dyDescent="0.25">
      <c r="A402" s="273"/>
      <c r="B402" s="274">
        <v>32</v>
      </c>
      <c r="C402" s="274"/>
      <c r="D402" s="275" t="s">
        <v>20</v>
      </c>
      <c r="E402" s="276">
        <f t="shared" ref="E402:G402" si="189">E403+E405</f>
        <v>16790.09</v>
      </c>
      <c r="F402" s="276">
        <f t="shared" si="189"/>
        <v>18118.18</v>
      </c>
      <c r="G402" s="276">
        <f t="shared" si="189"/>
        <v>18454.18</v>
      </c>
      <c r="H402" s="205"/>
      <c r="I402" s="276">
        <f t="shared" ref="I402:J402" si="190">I403+I405</f>
        <v>15934.24</v>
      </c>
      <c r="J402" s="276">
        <f t="shared" si="190"/>
        <v>15910.24</v>
      </c>
      <c r="K402" s="276">
        <f t="shared" si="182"/>
        <v>94.759706469709215</v>
      </c>
      <c r="L402" s="277">
        <f t="shared" si="169"/>
        <v>99.849380955728037</v>
      </c>
    </row>
    <row r="403" spans="1:12" x14ac:dyDescent="0.25">
      <c r="A403" s="214"/>
      <c r="B403" s="224">
        <v>321</v>
      </c>
      <c r="C403" s="224"/>
      <c r="D403" s="231" t="s">
        <v>27</v>
      </c>
      <c r="E403" s="217">
        <f t="shared" ref="E403:J403" si="191">E404</f>
        <v>15125.66</v>
      </c>
      <c r="F403" s="217">
        <f t="shared" si="191"/>
        <v>16438.18</v>
      </c>
      <c r="G403" s="217">
        <f t="shared" si="191"/>
        <v>16438.18</v>
      </c>
      <c r="H403" s="205"/>
      <c r="I403" s="217">
        <f t="shared" si="191"/>
        <v>13946.24</v>
      </c>
      <c r="J403" s="217">
        <f t="shared" si="191"/>
        <v>13922.24</v>
      </c>
      <c r="K403" s="218">
        <f t="shared" si="182"/>
        <v>92.043851309628792</v>
      </c>
      <c r="L403" s="218">
        <f t="shared" si="169"/>
        <v>99.82791060529577</v>
      </c>
    </row>
    <row r="404" spans="1:12" x14ac:dyDescent="0.25">
      <c r="A404" s="444">
        <v>3212</v>
      </c>
      <c r="B404" s="445"/>
      <c r="C404" s="445"/>
      <c r="D404" s="219" t="s">
        <v>113</v>
      </c>
      <c r="E404" s="229">
        <v>15125.66</v>
      </c>
      <c r="F404" s="204">
        <v>16438.18</v>
      </c>
      <c r="G404" s="204">
        <v>16438.18</v>
      </c>
      <c r="H404" s="205"/>
      <c r="I404" s="204">
        <v>13946.24</v>
      </c>
      <c r="J404" s="331">
        <v>13922.24</v>
      </c>
      <c r="K404" s="221">
        <f t="shared" si="182"/>
        <v>92.043851309628792</v>
      </c>
      <c r="L404" s="338">
        <f t="shared" si="169"/>
        <v>99.82791060529577</v>
      </c>
    </row>
    <row r="405" spans="1:12" x14ac:dyDescent="0.25">
      <c r="A405" s="214"/>
      <c r="B405" s="224">
        <v>329</v>
      </c>
      <c r="C405" s="224"/>
      <c r="D405" s="231" t="s">
        <v>45</v>
      </c>
      <c r="E405" s="217">
        <f t="shared" ref="E405:J405" si="192">E406</f>
        <v>1664.43</v>
      </c>
      <c r="F405" s="217">
        <f t="shared" si="192"/>
        <v>1680</v>
      </c>
      <c r="G405" s="217">
        <f t="shared" si="192"/>
        <v>2016</v>
      </c>
      <c r="H405" s="205"/>
      <c r="I405" s="217">
        <f t="shared" si="192"/>
        <v>1988</v>
      </c>
      <c r="J405" s="217">
        <f t="shared" si="192"/>
        <v>1988</v>
      </c>
      <c r="K405" s="218">
        <f t="shared" si="182"/>
        <v>119.4402888676604</v>
      </c>
      <c r="L405" s="218">
        <f t="shared" si="169"/>
        <v>100</v>
      </c>
    </row>
    <row r="406" spans="1:12" x14ac:dyDescent="0.25">
      <c r="A406" s="444">
        <v>3295</v>
      </c>
      <c r="B406" s="445"/>
      <c r="C406" s="445"/>
      <c r="D406" s="219" t="s">
        <v>91</v>
      </c>
      <c r="E406" s="229">
        <v>1664.43</v>
      </c>
      <c r="F406" s="204">
        <v>1680</v>
      </c>
      <c r="G406" s="204">
        <v>2016</v>
      </c>
      <c r="H406" s="205"/>
      <c r="I406" s="204">
        <v>1988</v>
      </c>
      <c r="J406" s="204">
        <v>1988</v>
      </c>
      <c r="K406" s="221">
        <f t="shared" si="182"/>
        <v>119.4402888676604</v>
      </c>
      <c r="L406" s="338">
        <f t="shared" si="169"/>
        <v>100</v>
      </c>
    </row>
    <row r="407" spans="1:12" x14ac:dyDescent="0.25">
      <c r="A407" s="452" t="s">
        <v>128</v>
      </c>
      <c r="B407" s="453"/>
      <c r="C407" s="453"/>
      <c r="D407" s="365" t="s">
        <v>127</v>
      </c>
      <c r="E407" s="241"/>
      <c r="F407" s="204"/>
      <c r="G407" s="204"/>
      <c r="H407" s="205"/>
      <c r="I407" s="204"/>
      <c r="J407" s="331"/>
      <c r="K407" s="221"/>
      <c r="L407" s="338"/>
    </row>
    <row r="408" spans="1:12" x14ac:dyDescent="0.25">
      <c r="A408" s="271"/>
      <c r="B408" s="272">
        <v>3</v>
      </c>
      <c r="C408" s="272"/>
      <c r="D408" s="252" t="s">
        <v>13</v>
      </c>
      <c r="E408" s="209">
        <f t="shared" ref="E408:J410" si="193">E409</f>
        <v>0</v>
      </c>
      <c r="F408" s="209">
        <f t="shared" si="193"/>
        <v>0</v>
      </c>
      <c r="G408" s="209">
        <f t="shared" si="193"/>
        <v>0</v>
      </c>
      <c r="H408" s="205"/>
      <c r="I408" s="209">
        <f t="shared" si="193"/>
        <v>0</v>
      </c>
      <c r="J408" s="209">
        <f t="shared" si="193"/>
        <v>0</v>
      </c>
      <c r="K408" s="210"/>
      <c r="L408" s="210"/>
    </row>
    <row r="409" spans="1:12" x14ac:dyDescent="0.25">
      <c r="A409" s="273"/>
      <c r="B409" s="274">
        <v>32</v>
      </c>
      <c r="C409" s="274"/>
      <c r="D409" s="370" t="s">
        <v>20</v>
      </c>
      <c r="E409" s="349">
        <f t="shared" si="193"/>
        <v>0</v>
      </c>
      <c r="F409" s="349">
        <f t="shared" si="193"/>
        <v>0</v>
      </c>
      <c r="G409" s="349">
        <f t="shared" si="193"/>
        <v>0</v>
      </c>
      <c r="H409" s="205"/>
      <c r="I409" s="349">
        <f t="shared" si="193"/>
        <v>0</v>
      </c>
      <c r="J409" s="349">
        <f t="shared" si="193"/>
        <v>0</v>
      </c>
      <c r="K409" s="276"/>
      <c r="L409" s="277"/>
    </row>
    <row r="410" spans="1:12" x14ac:dyDescent="0.25">
      <c r="A410" s="371">
        <v>323</v>
      </c>
      <c r="B410" s="474"/>
      <c r="C410" s="474"/>
      <c r="D410" s="225" t="s">
        <v>36</v>
      </c>
      <c r="E410" s="372">
        <f t="shared" si="193"/>
        <v>0</v>
      </c>
      <c r="F410" s="372">
        <f t="shared" si="193"/>
        <v>0</v>
      </c>
      <c r="G410" s="372">
        <f t="shared" si="193"/>
        <v>0</v>
      </c>
      <c r="H410" s="205"/>
      <c r="I410" s="372">
        <f t="shared" si="193"/>
        <v>0</v>
      </c>
      <c r="J410" s="372">
        <f t="shared" si="193"/>
        <v>0</v>
      </c>
      <c r="K410" s="218"/>
      <c r="L410" s="218"/>
    </row>
    <row r="411" spans="1:12" x14ac:dyDescent="0.25">
      <c r="A411" s="222"/>
      <c r="B411" s="445">
        <v>3234</v>
      </c>
      <c r="C411" s="445"/>
      <c r="D411" s="219" t="s">
        <v>39</v>
      </c>
      <c r="E411" s="229">
        <v>0</v>
      </c>
      <c r="F411" s="220">
        <v>0</v>
      </c>
      <c r="G411" s="220">
        <v>0</v>
      </c>
      <c r="H411" s="205"/>
      <c r="I411" s="220">
        <v>0</v>
      </c>
      <c r="J411" s="220">
        <v>0</v>
      </c>
      <c r="K411" s="221"/>
      <c r="L411" s="338"/>
    </row>
    <row r="412" spans="1:12" x14ac:dyDescent="0.25">
      <c r="A412" s="373" t="s">
        <v>160</v>
      </c>
      <c r="B412" s="374"/>
      <c r="C412" s="374"/>
      <c r="D412" s="375" t="s">
        <v>92</v>
      </c>
      <c r="E412" s="301">
        <f>E415</f>
        <v>22169.42</v>
      </c>
      <c r="F412" s="301">
        <f>F415</f>
        <v>18869.36</v>
      </c>
      <c r="G412" s="301">
        <f>G415</f>
        <v>18869.36</v>
      </c>
      <c r="H412" s="205"/>
      <c r="I412" s="301">
        <f>I415</f>
        <v>23339.65</v>
      </c>
      <c r="J412" s="301">
        <f>J415</f>
        <v>22322.17</v>
      </c>
      <c r="K412" s="369">
        <f t="shared" si="182"/>
        <v>100.68901216179765</v>
      </c>
      <c r="L412" s="369">
        <f t="shared" si="169"/>
        <v>95.640551593532891</v>
      </c>
    </row>
    <row r="413" spans="1:12" x14ac:dyDescent="0.25">
      <c r="A413" s="452" t="s">
        <v>135</v>
      </c>
      <c r="B413" s="453"/>
      <c r="C413" s="453"/>
      <c r="D413" s="376" t="s">
        <v>130</v>
      </c>
      <c r="E413" s="377"/>
      <c r="F413" s="204"/>
      <c r="G413" s="204"/>
      <c r="H413" s="205"/>
      <c r="I413" s="204"/>
      <c r="J413" s="331"/>
      <c r="K413" s="221"/>
      <c r="L413" s="338"/>
    </row>
    <row r="414" spans="1:12" x14ac:dyDescent="0.25">
      <c r="A414" s="332"/>
      <c r="B414" s="272">
        <v>3</v>
      </c>
      <c r="C414" s="272"/>
      <c r="D414" s="208" t="s">
        <v>13</v>
      </c>
      <c r="E414" s="209">
        <f t="shared" ref="E414:J414" si="194">E415</f>
        <v>22169.42</v>
      </c>
      <c r="F414" s="209">
        <f t="shared" si="194"/>
        <v>18869.36</v>
      </c>
      <c r="G414" s="209">
        <f t="shared" si="194"/>
        <v>18869.36</v>
      </c>
      <c r="H414" s="205"/>
      <c r="I414" s="209">
        <f t="shared" si="194"/>
        <v>23339.65</v>
      </c>
      <c r="J414" s="209">
        <f t="shared" si="194"/>
        <v>22322.17</v>
      </c>
      <c r="K414" s="210">
        <f t="shared" si="182"/>
        <v>100.68901216179765</v>
      </c>
      <c r="L414" s="210">
        <f t="shared" si="169"/>
        <v>95.640551593532891</v>
      </c>
    </row>
    <row r="415" spans="1:12" x14ac:dyDescent="0.25">
      <c r="A415" s="333"/>
      <c r="B415" s="274">
        <v>32</v>
      </c>
      <c r="C415" s="274"/>
      <c r="D415" s="289" t="s">
        <v>20</v>
      </c>
      <c r="E415" s="276">
        <f t="shared" ref="E415:G415" si="195">E416+E419</f>
        <v>22169.42</v>
      </c>
      <c r="F415" s="276">
        <f t="shared" si="195"/>
        <v>18869.36</v>
      </c>
      <c r="G415" s="276">
        <f t="shared" si="195"/>
        <v>18869.36</v>
      </c>
      <c r="H415" s="205"/>
      <c r="I415" s="276">
        <f t="shared" ref="I415:J415" si="196">I416+I419</f>
        <v>23339.65</v>
      </c>
      <c r="J415" s="276">
        <f t="shared" si="196"/>
        <v>22322.17</v>
      </c>
      <c r="K415" s="276">
        <f t="shared" si="182"/>
        <v>100.68901216179765</v>
      </c>
      <c r="L415" s="277">
        <f t="shared" si="169"/>
        <v>95.640551593532891</v>
      </c>
    </row>
    <row r="416" spans="1:12" x14ac:dyDescent="0.25">
      <c r="A416" s="245"/>
      <c r="B416" s="224">
        <v>321</v>
      </c>
      <c r="C416" s="224"/>
      <c r="D416" s="225" t="s">
        <v>27</v>
      </c>
      <c r="E416" s="217">
        <f t="shared" ref="E416:G416" si="197">E417+E418</f>
        <v>0</v>
      </c>
      <c r="F416" s="217">
        <f t="shared" si="197"/>
        <v>0</v>
      </c>
      <c r="G416" s="217">
        <f t="shared" si="197"/>
        <v>0</v>
      </c>
      <c r="H416" s="205"/>
      <c r="I416" s="217">
        <f t="shared" ref="I416:J416" si="198">I417+I418</f>
        <v>0</v>
      </c>
      <c r="J416" s="217">
        <f t="shared" si="198"/>
        <v>0</v>
      </c>
      <c r="K416" s="218"/>
      <c r="L416" s="218"/>
    </row>
    <row r="417" spans="1:12" x14ac:dyDescent="0.25">
      <c r="A417" s="444">
        <v>3212</v>
      </c>
      <c r="B417" s="445"/>
      <c r="C417" s="445"/>
      <c r="D417" s="219" t="s">
        <v>28</v>
      </c>
      <c r="E417" s="229">
        <v>0</v>
      </c>
      <c r="F417" s="204">
        <v>0</v>
      </c>
      <c r="G417" s="204"/>
      <c r="H417" s="205"/>
      <c r="I417" s="204"/>
      <c r="J417" s="331"/>
      <c r="K417" s="221"/>
      <c r="L417" s="338"/>
    </row>
    <row r="418" spans="1:12" x14ac:dyDescent="0.25">
      <c r="A418" s="444">
        <v>3213</v>
      </c>
      <c r="B418" s="445"/>
      <c r="C418" s="445"/>
      <c r="D418" s="219" t="s">
        <v>29</v>
      </c>
      <c r="E418" s="229">
        <v>0</v>
      </c>
      <c r="F418" s="204">
        <v>0</v>
      </c>
      <c r="G418" s="204"/>
      <c r="H418" s="205"/>
      <c r="I418" s="204"/>
      <c r="J418" s="331"/>
      <c r="K418" s="221"/>
      <c r="L418" s="338"/>
    </row>
    <row r="419" spans="1:12" x14ac:dyDescent="0.25">
      <c r="A419" s="214"/>
      <c r="B419" s="224">
        <v>322</v>
      </c>
      <c r="C419" s="215"/>
      <c r="D419" s="225" t="s">
        <v>31</v>
      </c>
      <c r="E419" s="217">
        <f t="shared" ref="E419:J419" si="199">E420</f>
        <v>22169.42</v>
      </c>
      <c r="F419" s="217">
        <f t="shared" si="199"/>
        <v>18869.36</v>
      </c>
      <c r="G419" s="217">
        <f t="shared" si="199"/>
        <v>18869.36</v>
      </c>
      <c r="H419" s="205"/>
      <c r="I419" s="217">
        <f t="shared" si="199"/>
        <v>23339.65</v>
      </c>
      <c r="J419" s="217">
        <f t="shared" si="199"/>
        <v>22322.17</v>
      </c>
      <c r="K419" s="218">
        <f t="shared" si="182"/>
        <v>100.68901216179765</v>
      </c>
      <c r="L419" s="218">
        <f t="shared" ref="L419:L478" si="200">J419/I419*100</f>
        <v>95.640551593532891</v>
      </c>
    </row>
    <row r="420" spans="1:12" x14ac:dyDescent="0.25">
      <c r="A420" s="444">
        <v>3222</v>
      </c>
      <c r="B420" s="445"/>
      <c r="C420" s="445"/>
      <c r="D420" s="226" t="s">
        <v>63</v>
      </c>
      <c r="E420" s="227">
        <v>22169.42</v>
      </c>
      <c r="F420" s="204">
        <v>18869.36</v>
      </c>
      <c r="G420" s="204">
        <v>18869.36</v>
      </c>
      <c r="H420" s="205"/>
      <c r="I420" s="204">
        <v>23339.65</v>
      </c>
      <c r="J420" s="368">
        <v>22322.17</v>
      </c>
      <c r="K420" s="221">
        <f t="shared" si="182"/>
        <v>100.68901216179765</v>
      </c>
      <c r="L420" s="338">
        <f t="shared" si="200"/>
        <v>95.640551593532891</v>
      </c>
    </row>
    <row r="421" spans="1:12" x14ac:dyDescent="0.25">
      <c r="A421" s="467" t="s">
        <v>157</v>
      </c>
      <c r="B421" s="468"/>
      <c r="C421" s="468"/>
      <c r="D421" s="300" t="s">
        <v>156</v>
      </c>
      <c r="E421" s="378">
        <f>E423</f>
        <v>530.89</v>
      </c>
      <c r="F421" s="378">
        <f>F423</f>
        <v>530.89</v>
      </c>
      <c r="G421" s="378">
        <f>G423</f>
        <v>530.89</v>
      </c>
      <c r="H421" s="205"/>
      <c r="I421" s="378">
        <f>I423</f>
        <v>0</v>
      </c>
      <c r="J421" s="378">
        <f>J423</f>
        <v>0</v>
      </c>
      <c r="K421" s="369">
        <f t="shared" si="182"/>
        <v>0</v>
      </c>
      <c r="L421" s="369"/>
    </row>
    <row r="422" spans="1:12" x14ac:dyDescent="0.25">
      <c r="A422" s="469" t="s">
        <v>158</v>
      </c>
      <c r="B422" s="470"/>
      <c r="C422" s="470"/>
      <c r="D422" s="268" t="s">
        <v>130</v>
      </c>
      <c r="E422" s="269"/>
      <c r="F422" s="204"/>
      <c r="G422" s="204"/>
      <c r="H422" s="205"/>
      <c r="I422" s="204"/>
      <c r="J422" s="331"/>
      <c r="K422" s="221"/>
      <c r="L422" s="338"/>
    </row>
    <row r="423" spans="1:12" x14ac:dyDescent="0.25">
      <c r="A423" s="351"/>
      <c r="B423" s="272">
        <v>3</v>
      </c>
      <c r="C423" s="272"/>
      <c r="D423" s="208" t="s">
        <v>13</v>
      </c>
      <c r="E423" s="209">
        <v>530.89</v>
      </c>
      <c r="F423" s="209">
        <v>530.89</v>
      </c>
      <c r="G423" s="209">
        <v>530.89</v>
      </c>
      <c r="H423" s="205"/>
      <c r="I423" s="209">
        <v>0</v>
      </c>
      <c r="J423" s="209">
        <v>0</v>
      </c>
      <c r="K423" s="210">
        <f t="shared" si="182"/>
        <v>0</v>
      </c>
      <c r="L423" s="210"/>
    </row>
    <row r="424" spans="1:12" x14ac:dyDescent="0.25">
      <c r="A424" s="333"/>
      <c r="B424" s="274">
        <v>32</v>
      </c>
      <c r="C424" s="274"/>
      <c r="D424" s="289" t="s">
        <v>20</v>
      </c>
      <c r="E424" s="276">
        <v>530.89</v>
      </c>
      <c r="F424" s="276">
        <v>530.89</v>
      </c>
      <c r="G424" s="276">
        <v>530.89</v>
      </c>
      <c r="H424" s="205"/>
      <c r="I424" s="276">
        <v>0</v>
      </c>
      <c r="J424" s="276">
        <v>0</v>
      </c>
      <c r="K424" s="276">
        <f t="shared" si="182"/>
        <v>0</v>
      </c>
      <c r="L424" s="277"/>
    </row>
    <row r="425" spans="1:12" x14ac:dyDescent="0.25">
      <c r="A425" s="214"/>
      <c r="B425" s="224">
        <v>329</v>
      </c>
      <c r="C425" s="224"/>
      <c r="D425" s="231" t="s">
        <v>45</v>
      </c>
      <c r="E425" s="217">
        <v>530.89</v>
      </c>
      <c r="F425" s="217">
        <v>530.89</v>
      </c>
      <c r="G425" s="217">
        <v>530.89</v>
      </c>
      <c r="H425" s="205"/>
      <c r="I425" s="217">
        <v>0</v>
      </c>
      <c r="J425" s="217">
        <v>0</v>
      </c>
      <c r="K425" s="218">
        <f t="shared" si="182"/>
        <v>0</v>
      </c>
      <c r="L425" s="218"/>
    </row>
    <row r="426" spans="1:12" x14ac:dyDescent="0.25">
      <c r="A426" s="222"/>
      <c r="B426" s="352">
        <v>3299</v>
      </c>
      <c r="C426" s="223"/>
      <c r="D426" s="219" t="s">
        <v>45</v>
      </c>
      <c r="E426" s="229">
        <v>0</v>
      </c>
      <c r="F426" s="204">
        <v>530.89</v>
      </c>
      <c r="G426" s="204">
        <v>530.89</v>
      </c>
      <c r="H426" s="205"/>
      <c r="I426" s="204">
        <v>0</v>
      </c>
      <c r="J426" s="204">
        <v>0</v>
      </c>
      <c r="K426" s="221"/>
      <c r="L426" s="338"/>
    </row>
    <row r="427" spans="1:12" x14ac:dyDescent="0.25">
      <c r="A427" s="298" t="s">
        <v>94</v>
      </c>
      <c r="B427" s="379"/>
      <c r="C427" s="306"/>
      <c r="D427" s="313" t="s">
        <v>95</v>
      </c>
      <c r="E427" s="378">
        <f>E429+E449</f>
        <v>21697.21</v>
      </c>
      <c r="F427" s="378">
        <f>F429+F449</f>
        <v>21585.06</v>
      </c>
      <c r="G427" s="378">
        <f>G429+G449</f>
        <v>28382.639999999999</v>
      </c>
      <c r="H427" s="205"/>
      <c r="I427" s="378">
        <f>I429+I449</f>
        <v>24981.15</v>
      </c>
      <c r="J427" s="378">
        <f>J429+J449</f>
        <v>24172.34</v>
      </c>
      <c r="K427" s="369">
        <f t="shared" si="182"/>
        <v>111.40759572313677</v>
      </c>
      <c r="L427" s="369">
        <f t="shared" si="200"/>
        <v>96.762318788366414</v>
      </c>
    </row>
    <row r="428" spans="1:12" x14ac:dyDescent="0.25">
      <c r="A428" s="380" t="s">
        <v>140</v>
      </c>
      <c r="B428" s="381"/>
      <c r="C428" s="223"/>
      <c r="D428" s="250" t="s">
        <v>134</v>
      </c>
      <c r="E428" s="251"/>
      <c r="F428" s="204"/>
      <c r="G428" s="204"/>
      <c r="H428" s="205"/>
      <c r="I428" s="204"/>
      <c r="J428" s="331"/>
      <c r="K428" s="221"/>
      <c r="L428" s="338"/>
    </row>
    <row r="429" spans="1:12" x14ac:dyDescent="0.25">
      <c r="A429" s="271"/>
      <c r="B429" s="272">
        <v>3</v>
      </c>
      <c r="C429" s="291"/>
      <c r="D429" s="252" t="s">
        <v>13</v>
      </c>
      <c r="E429" s="209">
        <f t="shared" ref="E429:G429" si="201">E430+E438</f>
        <v>10503.19</v>
      </c>
      <c r="F429" s="209">
        <f t="shared" si="201"/>
        <v>11102.18</v>
      </c>
      <c r="G429" s="209">
        <f t="shared" si="201"/>
        <v>11102.18</v>
      </c>
      <c r="H429" s="205"/>
      <c r="I429" s="209">
        <f t="shared" ref="I429:J429" si="202">I430+I438</f>
        <v>9902.76</v>
      </c>
      <c r="J429" s="209">
        <f t="shared" si="202"/>
        <v>9093.9500000000007</v>
      </c>
      <c r="K429" s="210">
        <f t="shared" si="182"/>
        <v>86.582742957139686</v>
      </c>
      <c r="L429" s="210">
        <f t="shared" si="200"/>
        <v>91.832479026049313</v>
      </c>
    </row>
    <row r="430" spans="1:12" x14ac:dyDescent="0.25">
      <c r="A430" s="273"/>
      <c r="B430" s="274">
        <v>31</v>
      </c>
      <c r="C430" s="293"/>
      <c r="D430" s="275" t="s">
        <v>14</v>
      </c>
      <c r="E430" s="276">
        <f t="shared" ref="E430:G430" si="203">E431+E433+E435</f>
        <v>7644.95</v>
      </c>
      <c r="F430" s="276">
        <f t="shared" si="203"/>
        <v>8282.02</v>
      </c>
      <c r="G430" s="276">
        <f t="shared" si="203"/>
        <v>8282.02</v>
      </c>
      <c r="H430" s="205"/>
      <c r="I430" s="276">
        <f t="shared" ref="I430:J430" si="204">I431+I433+I435</f>
        <v>7326.42</v>
      </c>
      <c r="J430" s="276">
        <f t="shared" si="204"/>
        <v>7326.42</v>
      </c>
      <c r="K430" s="276">
        <f t="shared" si="182"/>
        <v>95.833458688415234</v>
      </c>
      <c r="L430" s="277">
        <f t="shared" si="200"/>
        <v>100</v>
      </c>
    </row>
    <row r="431" spans="1:12" x14ac:dyDescent="0.25">
      <c r="A431" s="214"/>
      <c r="B431" s="224">
        <v>311</v>
      </c>
      <c r="C431" s="215"/>
      <c r="D431" s="231" t="s">
        <v>88</v>
      </c>
      <c r="E431" s="217">
        <f t="shared" ref="E431:J431" si="205">E432</f>
        <v>6562.17</v>
      </c>
      <c r="F431" s="217">
        <f t="shared" si="205"/>
        <v>7109</v>
      </c>
      <c r="G431" s="217">
        <f t="shared" si="205"/>
        <v>7109</v>
      </c>
      <c r="H431" s="205"/>
      <c r="I431" s="217">
        <f t="shared" si="205"/>
        <v>6288.76</v>
      </c>
      <c r="J431" s="217">
        <f t="shared" si="205"/>
        <v>6288.76</v>
      </c>
      <c r="K431" s="218">
        <f t="shared" si="182"/>
        <v>95.833542867679441</v>
      </c>
      <c r="L431" s="218">
        <f t="shared" si="200"/>
        <v>100</v>
      </c>
    </row>
    <row r="432" spans="1:12" x14ac:dyDescent="0.25">
      <c r="A432" s="444">
        <v>3111</v>
      </c>
      <c r="B432" s="445"/>
      <c r="C432" s="445"/>
      <c r="D432" s="219" t="s">
        <v>64</v>
      </c>
      <c r="E432" s="229">
        <v>6562.17</v>
      </c>
      <c r="F432" s="204">
        <v>7109</v>
      </c>
      <c r="G432" s="204">
        <v>7109</v>
      </c>
      <c r="H432" s="205"/>
      <c r="I432" s="204">
        <v>6288.76</v>
      </c>
      <c r="J432" s="204">
        <v>6288.76</v>
      </c>
      <c r="K432" s="221">
        <f t="shared" si="182"/>
        <v>95.833542867679441</v>
      </c>
      <c r="L432" s="338">
        <f t="shared" si="200"/>
        <v>100</v>
      </c>
    </row>
    <row r="433" spans="1:12" x14ac:dyDescent="0.25">
      <c r="A433" s="214"/>
      <c r="B433" s="224">
        <v>312</v>
      </c>
      <c r="C433" s="215"/>
      <c r="D433" s="231" t="s">
        <v>65</v>
      </c>
      <c r="E433" s="217">
        <f t="shared" ref="E433:J433" si="206">E434</f>
        <v>0</v>
      </c>
      <c r="F433" s="217">
        <f t="shared" si="206"/>
        <v>0</v>
      </c>
      <c r="G433" s="217">
        <f t="shared" si="206"/>
        <v>0</v>
      </c>
      <c r="H433" s="205"/>
      <c r="I433" s="217">
        <f t="shared" si="206"/>
        <v>0</v>
      </c>
      <c r="J433" s="217">
        <f t="shared" si="206"/>
        <v>0</v>
      </c>
      <c r="K433" s="218"/>
      <c r="L433" s="218"/>
    </row>
    <row r="434" spans="1:12" x14ac:dyDescent="0.25">
      <c r="A434" s="444">
        <v>3121</v>
      </c>
      <c r="B434" s="445"/>
      <c r="C434" s="445"/>
      <c r="D434" s="219" t="s">
        <v>65</v>
      </c>
      <c r="E434" s="229">
        <v>0</v>
      </c>
      <c r="F434" s="204">
        <v>0</v>
      </c>
      <c r="G434" s="204">
        <v>0</v>
      </c>
      <c r="H434" s="205"/>
      <c r="I434" s="204">
        <v>0</v>
      </c>
      <c r="J434" s="204">
        <v>0</v>
      </c>
      <c r="K434" s="221"/>
      <c r="L434" s="338"/>
    </row>
    <row r="435" spans="1:12" x14ac:dyDescent="0.25">
      <c r="A435" s="214"/>
      <c r="B435" s="224">
        <v>313</v>
      </c>
      <c r="C435" s="215"/>
      <c r="D435" s="231" t="s">
        <v>66</v>
      </c>
      <c r="E435" s="217">
        <f t="shared" ref="E435:G435" si="207">E436+E437</f>
        <v>1082.78</v>
      </c>
      <c r="F435" s="217">
        <f t="shared" si="207"/>
        <v>1173.02</v>
      </c>
      <c r="G435" s="217">
        <f t="shared" si="207"/>
        <v>1173.02</v>
      </c>
      <c r="H435" s="205"/>
      <c r="I435" s="217">
        <f t="shared" ref="I435:J435" si="208">I436+I437</f>
        <v>1037.6600000000001</v>
      </c>
      <c r="J435" s="217">
        <f t="shared" si="208"/>
        <v>1037.6600000000001</v>
      </c>
      <c r="K435" s="218">
        <f t="shared" si="182"/>
        <v>95.832948521398635</v>
      </c>
      <c r="L435" s="218">
        <f t="shared" si="200"/>
        <v>100</v>
      </c>
    </row>
    <row r="436" spans="1:12" x14ac:dyDescent="0.25">
      <c r="A436" s="444">
        <v>3132</v>
      </c>
      <c r="B436" s="445"/>
      <c r="C436" s="445"/>
      <c r="D436" s="219" t="s">
        <v>89</v>
      </c>
      <c r="E436" s="229">
        <v>1082.78</v>
      </c>
      <c r="F436" s="204">
        <v>1173.02</v>
      </c>
      <c r="G436" s="204">
        <v>1173.02</v>
      </c>
      <c r="H436" s="205"/>
      <c r="I436" s="204">
        <v>1037.6600000000001</v>
      </c>
      <c r="J436" s="204">
        <v>1037.6600000000001</v>
      </c>
      <c r="K436" s="221">
        <f t="shared" si="182"/>
        <v>95.832948521398635</v>
      </c>
      <c r="L436" s="338">
        <f t="shared" si="200"/>
        <v>100</v>
      </c>
    </row>
    <row r="437" spans="1:12" ht="26.25" x14ac:dyDescent="0.25">
      <c r="A437" s="444">
        <v>3133</v>
      </c>
      <c r="B437" s="445"/>
      <c r="C437" s="445"/>
      <c r="D437" s="219" t="s">
        <v>90</v>
      </c>
      <c r="E437" s="229">
        <v>0</v>
      </c>
      <c r="F437" s="204">
        <v>0</v>
      </c>
      <c r="G437" s="204">
        <v>0</v>
      </c>
      <c r="H437" s="205"/>
      <c r="I437" s="204">
        <v>0</v>
      </c>
      <c r="J437" s="204">
        <v>0</v>
      </c>
      <c r="K437" s="221"/>
      <c r="L437" s="338"/>
    </row>
    <row r="438" spans="1:12" x14ac:dyDescent="0.25">
      <c r="A438" s="273"/>
      <c r="B438" s="274">
        <v>32</v>
      </c>
      <c r="C438" s="293"/>
      <c r="D438" s="275" t="s">
        <v>20</v>
      </c>
      <c r="E438" s="276">
        <f t="shared" ref="E438:G438" si="209">E439+E441+E445</f>
        <v>2858.2400000000002</v>
      </c>
      <c r="F438" s="276">
        <f t="shared" si="209"/>
        <v>2820.16</v>
      </c>
      <c r="G438" s="276">
        <f t="shared" si="209"/>
        <v>2820.16</v>
      </c>
      <c r="H438" s="205"/>
      <c r="I438" s="276">
        <f t="shared" ref="I438:J438" si="210">I439+I441+I445</f>
        <v>2576.34</v>
      </c>
      <c r="J438" s="276">
        <f t="shared" si="210"/>
        <v>1767.5300000000002</v>
      </c>
      <c r="K438" s="276">
        <f t="shared" si="182"/>
        <v>61.839803515450065</v>
      </c>
      <c r="L438" s="277">
        <f t="shared" si="200"/>
        <v>68.606239859645854</v>
      </c>
    </row>
    <row r="439" spans="1:12" x14ac:dyDescent="0.25">
      <c r="A439" s="214"/>
      <c r="B439" s="224">
        <v>321</v>
      </c>
      <c r="C439" s="215"/>
      <c r="D439" s="231" t="s">
        <v>27</v>
      </c>
      <c r="E439" s="217">
        <f t="shared" ref="E439:J439" si="211">E440</f>
        <v>0</v>
      </c>
      <c r="F439" s="217">
        <f t="shared" si="211"/>
        <v>0</v>
      </c>
      <c r="G439" s="217">
        <f t="shared" si="211"/>
        <v>0</v>
      </c>
      <c r="H439" s="205"/>
      <c r="I439" s="217">
        <f t="shared" si="211"/>
        <v>0</v>
      </c>
      <c r="J439" s="217">
        <f t="shared" si="211"/>
        <v>0</v>
      </c>
      <c r="K439" s="218"/>
      <c r="L439" s="218"/>
    </row>
    <row r="440" spans="1:12" x14ac:dyDescent="0.25">
      <c r="A440" s="444">
        <v>3212</v>
      </c>
      <c r="B440" s="445"/>
      <c r="C440" s="445"/>
      <c r="D440" s="219" t="s">
        <v>118</v>
      </c>
      <c r="E440" s="229">
        <v>0</v>
      </c>
      <c r="F440" s="204">
        <v>0</v>
      </c>
      <c r="G440" s="204">
        <v>0</v>
      </c>
      <c r="H440" s="205"/>
      <c r="I440" s="204">
        <v>0</v>
      </c>
      <c r="J440" s="204">
        <v>0</v>
      </c>
      <c r="K440" s="221"/>
      <c r="L440" s="338"/>
    </row>
    <row r="441" spans="1:12" x14ac:dyDescent="0.25">
      <c r="A441" s="214"/>
      <c r="B441" s="319">
        <v>322</v>
      </c>
      <c r="C441" s="224"/>
      <c r="D441" s="382" t="s">
        <v>31</v>
      </c>
      <c r="E441" s="217">
        <f t="shared" ref="E441:G441" si="212">E442+E443+E444</f>
        <v>2858.2400000000002</v>
      </c>
      <c r="F441" s="217">
        <f t="shared" si="212"/>
        <v>2820.16</v>
      </c>
      <c r="G441" s="217">
        <f t="shared" si="212"/>
        <v>2820.16</v>
      </c>
      <c r="H441" s="205"/>
      <c r="I441" s="217">
        <f t="shared" ref="I441:J441" si="213">I442+I443+I444</f>
        <v>2576.34</v>
      </c>
      <c r="J441" s="217">
        <f t="shared" si="213"/>
        <v>1767.5300000000002</v>
      </c>
      <c r="K441" s="218">
        <f t="shared" si="182"/>
        <v>61.839803515450065</v>
      </c>
      <c r="L441" s="218">
        <f t="shared" si="200"/>
        <v>68.606239859645854</v>
      </c>
    </row>
    <row r="442" spans="1:12" x14ac:dyDescent="0.25">
      <c r="A442" s="222"/>
      <c r="B442" s="321">
        <v>3221</v>
      </c>
      <c r="C442" s="223"/>
      <c r="D442" s="383" t="s">
        <v>96</v>
      </c>
      <c r="E442" s="384">
        <v>633.84</v>
      </c>
      <c r="F442" s="204">
        <v>120</v>
      </c>
      <c r="G442" s="204">
        <v>120</v>
      </c>
      <c r="H442" s="205"/>
      <c r="I442" s="204">
        <v>76.34</v>
      </c>
      <c r="J442" s="204">
        <v>139.13999999999999</v>
      </c>
      <c r="K442" s="221">
        <f t="shared" si="182"/>
        <v>21.951912154486934</v>
      </c>
      <c r="L442" s="338">
        <f t="shared" si="200"/>
        <v>182.26355776788051</v>
      </c>
    </row>
    <row r="443" spans="1:12" x14ac:dyDescent="0.25">
      <c r="A443" s="222"/>
      <c r="B443" s="321">
        <v>3222</v>
      </c>
      <c r="C443" s="223"/>
      <c r="D443" s="383" t="s">
        <v>63</v>
      </c>
      <c r="E443" s="384">
        <v>2224.4</v>
      </c>
      <c r="F443" s="204">
        <v>2700.16</v>
      </c>
      <c r="G443" s="204">
        <v>2700.16</v>
      </c>
      <c r="H443" s="205"/>
      <c r="I443" s="204">
        <v>2500</v>
      </c>
      <c r="J443" s="331">
        <v>1628.39</v>
      </c>
      <c r="K443" s="221">
        <f t="shared" si="182"/>
        <v>73.205808307858305</v>
      </c>
      <c r="L443" s="338">
        <f t="shared" si="200"/>
        <v>65.135600000000011</v>
      </c>
    </row>
    <row r="444" spans="1:12" x14ac:dyDescent="0.25">
      <c r="A444" s="222"/>
      <c r="B444" s="321">
        <v>3225</v>
      </c>
      <c r="C444" s="223"/>
      <c r="D444" s="383" t="s">
        <v>34</v>
      </c>
      <c r="E444" s="384">
        <v>0</v>
      </c>
      <c r="F444" s="204">
        <v>0</v>
      </c>
      <c r="G444" s="204">
        <v>0</v>
      </c>
      <c r="H444" s="205"/>
      <c r="I444" s="204">
        <v>0</v>
      </c>
      <c r="J444" s="204">
        <v>0</v>
      </c>
      <c r="K444" s="221"/>
      <c r="L444" s="338"/>
    </row>
    <row r="445" spans="1:12" x14ac:dyDescent="0.25">
      <c r="A445" s="214"/>
      <c r="B445" s="319">
        <v>323</v>
      </c>
      <c r="C445" s="224"/>
      <c r="D445" s="382" t="s">
        <v>36</v>
      </c>
      <c r="E445" s="217">
        <f t="shared" ref="E445:G445" si="214">E446+E447</f>
        <v>0</v>
      </c>
      <c r="F445" s="217">
        <f t="shared" si="214"/>
        <v>0</v>
      </c>
      <c r="G445" s="217">
        <f t="shared" si="214"/>
        <v>0</v>
      </c>
      <c r="H445" s="205"/>
      <c r="I445" s="217">
        <f t="shared" ref="I445:J445" si="215">I446+I447</f>
        <v>0</v>
      </c>
      <c r="J445" s="217">
        <f t="shared" si="215"/>
        <v>0</v>
      </c>
      <c r="K445" s="218"/>
      <c r="L445" s="218"/>
    </row>
    <row r="446" spans="1:12" x14ac:dyDescent="0.25">
      <c r="A446" s="222"/>
      <c r="B446" s="321">
        <v>3236</v>
      </c>
      <c r="C446" s="223"/>
      <c r="D446" s="383" t="s">
        <v>41</v>
      </c>
      <c r="E446" s="384">
        <v>0</v>
      </c>
      <c r="F446" s="204">
        <v>0</v>
      </c>
      <c r="G446" s="204">
        <v>0</v>
      </c>
      <c r="H446" s="205"/>
      <c r="I446" s="204">
        <v>0</v>
      </c>
      <c r="J446" s="204">
        <v>0</v>
      </c>
      <c r="K446" s="221"/>
      <c r="L446" s="338"/>
    </row>
    <row r="447" spans="1:12" x14ac:dyDescent="0.25">
      <c r="A447" s="222"/>
      <c r="B447" s="321">
        <v>3237</v>
      </c>
      <c r="C447" s="223"/>
      <c r="D447" s="383" t="s">
        <v>42</v>
      </c>
      <c r="E447" s="384">
        <v>0</v>
      </c>
      <c r="F447" s="204">
        <v>0</v>
      </c>
      <c r="G447" s="204">
        <v>0</v>
      </c>
      <c r="H447" s="205"/>
      <c r="I447" s="204">
        <v>0</v>
      </c>
      <c r="J447" s="204">
        <v>0</v>
      </c>
      <c r="K447" s="221"/>
      <c r="L447" s="338"/>
    </row>
    <row r="448" spans="1:12" x14ac:dyDescent="0.25">
      <c r="A448" s="452" t="s">
        <v>141</v>
      </c>
      <c r="B448" s="453"/>
      <c r="C448" s="453"/>
      <c r="D448" s="385" t="s">
        <v>130</v>
      </c>
      <c r="E448" s="386"/>
      <c r="F448" s="204">
        <v>0</v>
      </c>
      <c r="G448" s="204">
        <v>0</v>
      </c>
      <c r="H448" s="205"/>
      <c r="I448" s="204">
        <v>0</v>
      </c>
      <c r="J448" s="204">
        <v>0</v>
      </c>
      <c r="K448" s="221"/>
      <c r="L448" s="338"/>
    </row>
    <row r="449" spans="1:12" x14ac:dyDescent="0.25">
      <c r="A449" s="271"/>
      <c r="B449" s="272">
        <v>3</v>
      </c>
      <c r="C449" s="291"/>
      <c r="D449" s="252" t="s">
        <v>13</v>
      </c>
      <c r="E449" s="209">
        <f t="shared" ref="E449:G449" si="216">E450+E458</f>
        <v>11194.02</v>
      </c>
      <c r="F449" s="209">
        <f t="shared" si="216"/>
        <v>10482.880000000001</v>
      </c>
      <c r="G449" s="209">
        <f t="shared" si="216"/>
        <v>17280.46</v>
      </c>
      <c r="H449" s="205"/>
      <c r="I449" s="209">
        <f t="shared" ref="I449:J449" si="217">I450+I458</f>
        <v>15078.39</v>
      </c>
      <c r="J449" s="209">
        <f t="shared" si="217"/>
        <v>15078.39</v>
      </c>
      <c r="K449" s="210">
        <f t="shared" si="182"/>
        <v>134.70040253635423</v>
      </c>
      <c r="L449" s="210">
        <f t="shared" si="200"/>
        <v>100</v>
      </c>
    </row>
    <row r="450" spans="1:12" x14ac:dyDescent="0.25">
      <c r="A450" s="273"/>
      <c r="B450" s="274">
        <v>31</v>
      </c>
      <c r="C450" s="293"/>
      <c r="D450" s="275" t="s">
        <v>14</v>
      </c>
      <c r="E450" s="276">
        <f t="shared" ref="E450:G450" si="218">E451+E453+E455</f>
        <v>10244.44</v>
      </c>
      <c r="F450" s="276">
        <f t="shared" si="218"/>
        <v>9554.02</v>
      </c>
      <c r="G450" s="276">
        <f t="shared" si="218"/>
        <v>16351.6</v>
      </c>
      <c r="H450" s="205"/>
      <c r="I450" s="276">
        <f t="shared" ref="I450:J450" si="219">I451+I453+I455</f>
        <v>14016.9</v>
      </c>
      <c r="J450" s="276">
        <f t="shared" si="219"/>
        <v>14016.9</v>
      </c>
      <c r="K450" s="276">
        <f t="shared" si="182"/>
        <v>136.82446283056956</v>
      </c>
      <c r="L450" s="277">
        <f t="shared" si="200"/>
        <v>100</v>
      </c>
    </row>
    <row r="451" spans="1:12" x14ac:dyDescent="0.25">
      <c r="A451" s="214"/>
      <c r="B451" s="224">
        <v>311</v>
      </c>
      <c r="C451" s="215"/>
      <c r="D451" s="231" t="s">
        <v>88</v>
      </c>
      <c r="E451" s="217">
        <f t="shared" ref="E451:J451" si="220">E452</f>
        <v>8278.49</v>
      </c>
      <c r="F451" s="217">
        <f t="shared" si="220"/>
        <v>7943.36</v>
      </c>
      <c r="G451" s="217">
        <f t="shared" si="220"/>
        <v>13520</v>
      </c>
      <c r="H451" s="205"/>
      <c r="I451" s="217">
        <f t="shared" si="220"/>
        <v>11430.81</v>
      </c>
      <c r="J451" s="217">
        <f t="shared" si="220"/>
        <v>11430.81</v>
      </c>
      <c r="K451" s="218">
        <f t="shared" si="182"/>
        <v>138.07844184144693</v>
      </c>
      <c r="L451" s="218">
        <f t="shared" si="200"/>
        <v>100</v>
      </c>
    </row>
    <row r="452" spans="1:12" x14ac:dyDescent="0.25">
      <c r="A452" s="444">
        <v>3111</v>
      </c>
      <c r="B452" s="445"/>
      <c r="C452" s="445"/>
      <c r="D452" s="219" t="s">
        <v>64</v>
      </c>
      <c r="E452" s="229">
        <v>8278.49</v>
      </c>
      <c r="F452" s="204">
        <v>7943.36</v>
      </c>
      <c r="G452" s="204">
        <v>13520</v>
      </c>
      <c r="H452" s="205"/>
      <c r="I452" s="204">
        <v>11430.81</v>
      </c>
      <c r="J452" s="204">
        <v>11430.81</v>
      </c>
      <c r="K452" s="221">
        <f t="shared" si="182"/>
        <v>138.07844184144693</v>
      </c>
      <c r="L452" s="338">
        <f t="shared" si="200"/>
        <v>100</v>
      </c>
    </row>
    <row r="453" spans="1:12" x14ac:dyDescent="0.25">
      <c r="A453" s="214"/>
      <c r="B453" s="224">
        <v>312</v>
      </c>
      <c r="C453" s="215"/>
      <c r="D453" s="231" t="s">
        <v>65</v>
      </c>
      <c r="E453" s="217">
        <f t="shared" ref="E453:J453" si="221">E454</f>
        <v>600</v>
      </c>
      <c r="F453" s="217">
        <f t="shared" si="221"/>
        <v>300</v>
      </c>
      <c r="G453" s="217">
        <f t="shared" si="221"/>
        <v>600</v>
      </c>
      <c r="H453" s="205"/>
      <c r="I453" s="217">
        <f t="shared" si="221"/>
        <v>700</v>
      </c>
      <c r="J453" s="217">
        <f t="shared" si="221"/>
        <v>700</v>
      </c>
      <c r="K453" s="217">
        <f t="shared" si="182"/>
        <v>116.66666666666667</v>
      </c>
      <c r="L453" s="218">
        <f t="shared" si="200"/>
        <v>100</v>
      </c>
    </row>
    <row r="454" spans="1:12" x14ac:dyDescent="0.25">
      <c r="A454" s="444">
        <v>3121</v>
      </c>
      <c r="B454" s="445"/>
      <c r="C454" s="445"/>
      <c r="D454" s="219" t="s">
        <v>65</v>
      </c>
      <c r="E454" s="229">
        <v>600</v>
      </c>
      <c r="F454" s="204">
        <v>300</v>
      </c>
      <c r="G454" s="204">
        <v>600</v>
      </c>
      <c r="H454" s="205"/>
      <c r="I454" s="204">
        <v>700</v>
      </c>
      <c r="J454" s="204">
        <v>700</v>
      </c>
      <c r="K454" s="221">
        <f t="shared" si="182"/>
        <v>116.66666666666667</v>
      </c>
      <c r="L454" s="338">
        <f t="shared" si="200"/>
        <v>100</v>
      </c>
    </row>
    <row r="455" spans="1:12" x14ac:dyDescent="0.25">
      <c r="A455" s="214"/>
      <c r="B455" s="224">
        <v>313</v>
      </c>
      <c r="C455" s="215"/>
      <c r="D455" s="231" t="s">
        <v>66</v>
      </c>
      <c r="E455" s="217">
        <f t="shared" ref="E455:G455" si="222">E456+E457</f>
        <v>1365.95</v>
      </c>
      <c r="F455" s="217">
        <f t="shared" si="222"/>
        <v>1310.6600000000001</v>
      </c>
      <c r="G455" s="217">
        <f t="shared" si="222"/>
        <v>2231.6</v>
      </c>
      <c r="H455" s="205"/>
      <c r="I455" s="217">
        <f t="shared" ref="I455:J455" si="223">I456+I457</f>
        <v>1886.09</v>
      </c>
      <c r="J455" s="217">
        <f t="shared" si="223"/>
        <v>1886.09</v>
      </c>
      <c r="K455" s="217">
        <f t="shared" si="182"/>
        <v>138.07899264248326</v>
      </c>
      <c r="L455" s="218">
        <f t="shared" si="200"/>
        <v>100</v>
      </c>
    </row>
    <row r="456" spans="1:12" x14ac:dyDescent="0.25">
      <c r="A456" s="444">
        <v>3132</v>
      </c>
      <c r="B456" s="445"/>
      <c r="C456" s="445"/>
      <c r="D456" s="219" t="s">
        <v>89</v>
      </c>
      <c r="E456" s="229">
        <v>1365.95</v>
      </c>
      <c r="F456" s="204">
        <v>1310.6600000000001</v>
      </c>
      <c r="G456" s="204">
        <v>2231.6</v>
      </c>
      <c r="H456" s="205"/>
      <c r="I456" s="204">
        <v>1886.09</v>
      </c>
      <c r="J456" s="204">
        <v>1886.09</v>
      </c>
      <c r="K456" s="221">
        <f t="shared" ref="K456:K505" si="224">J456/E456*100</f>
        <v>138.07899264248326</v>
      </c>
      <c r="L456" s="338">
        <f t="shared" si="200"/>
        <v>100</v>
      </c>
    </row>
    <row r="457" spans="1:12" ht="26.25" x14ac:dyDescent="0.25">
      <c r="A457" s="444">
        <v>3133</v>
      </c>
      <c r="B457" s="445"/>
      <c r="C457" s="445"/>
      <c r="D457" s="219" t="s">
        <v>90</v>
      </c>
      <c r="E457" s="229">
        <v>0</v>
      </c>
      <c r="F457" s="204">
        <v>0</v>
      </c>
      <c r="G457" s="204">
        <v>0</v>
      </c>
      <c r="H457" s="205"/>
      <c r="I457" s="204">
        <v>0</v>
      </c>
      <c r="J457" s="204">
        <v>0</v>
      </c>
      <c r="K457" s="221"/>
      <c r="L457" s="338"/>
    </row>
    <row r="458" spans="1:12" x14ac:dyDescent="0.25">
      <c r="A458" s="273"/>
      <c r="B458" s="274">
        <v>32</v>
      </c>
      <c r="C458" s="293"/>
      <c r="D458" s="275" t="s">
        <v>20</v>
      </c>
      <c r="E458" s="276">
        <f t="shared" ref="E458:G458" si="225">E459+E461+E465</f>
        <v>949.58</v>
      </c>
      <c r="F458" s="276">
        <f t="shared" si="225"/>
        <v>928.86</v>
      </c>
      <c r="G458" s="276">
        <f t="shared" si="225"/>
        <v>928.86</v>
      </c>
      <c r="H458" s="205"/>
      <c r="I458" s="276">
        <f t="shared" ref="I458:J458" si="226">I459+I461+I465</f>
        <v>1061.49</v>
      </c>
      <c r="J458" s="276">
        <f t="shared" si="226"/>
        <v>1061.49</v>
      </c>
      <c r="K458" s="276">
        <f t="shared" si="224"/>
        <v>111.78521030350259</v>
      </c>
      <c r="L458" s="277">
        <f t="shared" si="200"/>
        <v>100</v>
      </c>
    </row>
    <row r="459" spans="1:12" x14ac:dyDescent="0.25">
      <c r="A459" s="214"/>
      <c r="B459" s="224">
        <v>321</v>
      </c>
      <c r="C459" s="215"/>
      <c r="D459" s="231" t="s">
        <v>27</v>
      </c>
      <c r="E459" s="217">
        <f t="shared" ref="E459:J459" si="227">E460</f>
        <v>949.58</v>
      </c>
      <c r="F459" s="217">
        <f t="shared" si="227"/>
        <v>828.86</v>
      </c>
      <c r="G459" s="217">
        <f t="shared" si="227"/>
        <v>828.86</v>
      </c>
      <c r="H459" s="205"/>
      <c r="I459" s="217">
        <f t="shared" si="227"/>
        <v>1061.49</v>
      </c>
      <c r="J459" s="217">
        <f t="shared" si="227"/>
        <v>1061.49</v>
      </c>
      <c r="K459" s="218">
        <f t="shared" si="224"/>
        <v>111.78521030350259</v>
      </c>
      <c r="L459" s="218">
        <f t="shared" si="200"/>
        <v>100</v>
      </c>
    </row>
    <row r="460" spans="1:12" x14ac:dyDescent="0.25">
      <c r="A460" s="444">
        <v>3212</v>
      </c>
      <c r="B460" s="445"/>
      <c r="C460" s="445"/>
      <c r="D460" s="219" t="s">
        <v>118</v>
      </c>
      <c r="E460" s="229">
        <v>949.58</v>
      </c>
      <c r="F460" s="204">
        <v>828.86</v>
      </c>
      <c r="G460" s="204">
        <v>828.86</v>
      </c>
      <c r="H460" s="205"/>
      <c r="I460" s="204">
        <v>1061.49</v>
      </c>
      <c r="J460" s="204">
        <v>1061.49</v>
      </c>
      <c r="K460" s="221">
        <f t="shared" si="224"/>
        <v>111.78521030350259</v>
      </c>
      <c r="L460" s="338">
        <f t="shared" si="200"/>
        <v>100</v>
      </c>
    </row>
    <row r="461" spans="1:12" x14ac:dyDescent="0.25">
      <c r="A461" s="214"/>
      <c r="B461" s="319">
        <v>322</v>
      </c>
      <c r="C461" s="224"/>
      <c r="D461" s="382" t="s">
        <v>31</v>
      </c>
      <c r="E461" s="217">
        <f t="shared" ref="E461:G461" si="228">E462+E463+E464</f>
        <v>0</v>
      </c>
      <c r="F461" s="217">
        <f t="shared" si="228"/>
        <v>100</v>
      </c>
      <c r="G461" s="217">
        <f t="shared" si="228"/>
        <v>100</v>
      </c>
      <c r="H461" s="205"/>
      <c r="I461" s="217">
        <f t="shared" ref="I461:J461" si="229">I462+I463+I464</f>
        <v>0</v>
      </c>
      <c r="J461" s="217">
        <f t="shared" si="229"/>
        <v>0</v>
      </c>
      <c r="K461" s="218"/>
      <c r="L461" s="218"/>
    </row>
    <row r="462" spans="1:12" x14ac:dyDescent="0.25">
      <c r="A462" s="222"/>
      <c r="B462" s="321">
        <v>3221</v>
      </c>
      <c r="C462" s="223"/>
      <c r="D462" s="383" t="s">
        <v>96</v>
      </c>
      <c r="E462" s="384">
        <v>0</v>
      </c>
      <c r="F462" s="204">
        <v>100</v>
      </c>
      <c r="G462" s="204">
        <v>100</v>
      </c>
      <c r="H462" s="205"/>
      <c r="I462" s="204">
        <v>0</v>
      </c>
      <c r="J462" s="204">
        <v>0</v>
      </c>
      <c r="K462" s="221"/>
      <c r="L462" s="338"/>
    </row>
    <row r="463" spans="1:12" x14ac:dyDescent="0.25">
      <c r="A463" s="222"/>
      <c r="B463" s="321">
        <v>3222</v>
      </c>
      <c r="C463" s="223"/>
      <c r="D463" s="383" t="s">
        <v>63</v>
      </c>
      <c r="E463" s="384">
        <v>0</v>
      </c>
      <c r="F463" s="204">
        <v>0</v>
      </c>
      <c r="G463" s="204">
        <v>0</v>
      </c>
      <c r="H463" s="205"/>
      <c r="I463" s="204">
        <v>0</v>
      </c>
      <c r="J463" s="204">
        <v>0</v>
      </c>
      <c r="K463" s="221"/>
      <c r="L463" s="338"/>
    </row>
    <row r="464" spans="1:12" x14ac:dyDescent="0.25">
      <c r="A464" s="222"/>
      <c r="B464" s="321">
        <v>3225</v>
      </c>
      <c r="C464" s="223"/>
      <c r="D464" s="383" t="s">
        <v>34</v>
      </c>
      <c r="E464" s="384">
        <v>0</v>
      </c>
      <c r="F464" s="204">
        <v>0</v>
      </c>
      <c r="G464" s="204">
        <v>0</v>
      </c>
      <c r="H464" s="205"/>
      <c r="I464" s="204">
        <v>0</v>
      </c>
      <c r="J464" s="204">
        <v>0</v>
      </c>
      <c r="K464" s="221"/>
      <c r="L464" s="338"/>
    </row>
    <row r="465" spans="1:12" x14ac:dyDescent="0.25">
      <c r="A465" s="214"/>
      <c r="B465" s="319">
        <v>323</v>
      </c>
      <c r="C465" s="224"/>
      <c r="D465" s="382" t="s">
        <v>36</v>
      </c>
      <c r="E465" s="217">
        <f t="shared" ref="E465:G465" si="230">E466+E467</f>
        <v>0</v>
      </c>
      <c r="F465" s="217">
        <f t="shared" si="230"/>
        <v>0</v>
      </c>
      <c r="G465" s="217">
        <f t="shared" si="230"/>
        <v>0</v>
      </c>
      <c r="H465" s="205"/>
      <c r="I465" s="217">
        <f t="shared" ref="I465:J465" si="231">I466+I467</f>
        <v>0</v>
      </c>
      <c r="J465" s="217">
        <f t="shared" si="231"/>
        <v>0</v>
      </c>
      <c r="K465" s="218"/>
      <c r="L465" s="218"/>
    </row>
    <row r="466" spans="1:12" x14ac:dyDescent="0.25">
      <c r="A466" s="222"/>
      <c r="B466" s="321">
        <v>3236</v>
      </c>
      <c r="C466" s="223"/>
      <c r="D466" s="383" t="s">
        <v>41</v>
      </c>
      <c r="E466" s="384">
        <v>0</v>
      </c>
      <c r="F466" s="204">
        <v>0</v>
      </c>
      <c r="G466" s="204">
        <v>0</v>
      </c>
      <c r="H466" s="205"/>
      <c r="I466" s="204">
        <v>0</v>
      </c>
      <c r="J466" s="204">
        <v>0</v>
      </c>
      <c r="K466" s="221"/>
      <c r="L466" s="338"/>
    </row>
    <row r="467" spans="1:12" x14ac:dyDescent="0.25">
      <c r="A467" s="222"/>
      <c r="B467" s="321">
        <v>3237</v>
      </c>
      <c r="C467" s="223"/>
      <c r="D467" s="383" t="s">
        <v>42</v>
      </c>
      <c r="E467" s="384">
        <v>0</v>
      </c>
      <c r="F467" s="204">
        <v>0</v>
      </c>
      <c r="G467" s="204">
        <v>0</v>
      </c>
      <c r="H467" s="205"/>
      <c r="I467" s="204">
        <v>0</v>
      </c>
      <c r="J467" s="204">
        <v>0</v>
      </c>
      <c r="K467" s="221"/>
      <c r="L467" s="338"/>
    </row>
    <row r="468" spans="1:12" x14ac:dyDescent="0.25">
      <c r="A468" s="298" t="s">
        <v>97</v>
      </c>
      <c r="B468" s="379"/>
      <c r="C468" s="306"/>
      <c r="D468" s="313" t="s">
        <v>74</v>
      </c>
      <c r="E468" s="314">
        <f t="shared" ref="E468:G468" si="232">E470+E477</f>
        <v>237</v>
      </c>
      <c r="F468" s="314">
        <f t="shared" si="232"/>
        <v>0</v>
      </c>
      <c r="G468" s="314">
        <f t="shared" si="232"/>
        <v>0</v>
      </c>
      <c r="H468" s="205"/>
      <c r="I468" s="314">
        <f t="shared" ref="I468:J468" si="233">I470+I477</f>
        <v>320</v>
      </c>
      <c r="J468" s="314">
        <f t="shared" si="233"/>
        <v>1420</v>
      </c>
      <c r="K468" s="369">
        <f t="shared" si="224"/>
        <v>599.15611814345993</v>
      </c>
      <c r="L468" s="369">
        <f t="shared" si="200"/>
        <v>443.75</v>
      </c>
    </row>
    <row r="469" spans="1:12" x14ac:dyDescent="0.25">
      <c r="A469" s="452" t="s">
        <v>131</v>
      </c>
      <c r="B469" s="453"/>
      <c r="C469" s="453"/>
      <c r="D469" s="387" t="s">
        <v>130</v>
      </c>
      <c r="E469" s="388"/>
      <c r="F469" s="204"/>
      <c r="G469" s="204"/>
      <c r="H469" s="205"/>
      <c r="I469" s="204"/>
      <c r="J469" s="331"/>
      <c r="K469" s="221"/>
      <c r="L469" s="338"/>
    </row>
    <row r="470" spans="1:12" x14ac:dyDescent="0.25">
      <c r="A470" s="271"/>
      <c r="B470" s="315">
        <v>4</v>
      </c>
      <c r="C470" s="272"/>
      <c r="D470" s="389" t="s">
        <v>98</v>
      </c>
      <c r="E470" s="209">
        <f t="shared" ref="E470:J470" si="234">E471</f>
        <v>237</v>
      </c>
      <c r="F470" s="209">
        <f t="shared" si="234"/>
        <v>0</v>
      </c>
      <c r="G470" s="209">
        <f t="shared" si="234"/>
        <v>0</v>
      </c>
      <c r="H470" s="205"/>
      <c r="I470" s="209">
        <f t="shared" si="234"/>
        <v>310</v>
      </c>
      <c r="J470" s="209">
        <f t="shared" si="234"/>
        <v>1410</v>
      </c>
      <c r="K470" s="210">
        <f t="shared" si="224"/>
        <v>594.9367088607595</v>
      </c>
      <c r="L470" s="210">
        <f t="shared" si="200"/>
        <v>454.83870967741939</v>
      </c>
    </row>
    <row r="471" spans="1:12" x14ac:dyDescent="0.25">
      <c r="A471" s="273"/>
      <c r="B471" s="317">
        <v>42</v>
      </c>
      <c r="C471" s="274"/>
      <c r="D471" s="390" t="s">
        <v>99</v>
      </c>
      <c r="E471" s="276">
        <f t="shared" ref="E471:G471" si="235">E472+E474</f>
        <v>237</v>
      </c>
      <c r="F471" s="276">
        <f t="shared" si="235"/>
        <v>0</v>
      </c>
      <c r="G471" s="276">
        <f t="shared" si="235"/>
        <v>0</v>
      </c>
      <c r="H471" s="205"/>
      <c r="I471" s="276">
        <f t="shared" ref="I471:J471" si="236">I472+I474</f>
        <v>310</v>
      </c>
      <c r="J471" s="276">
        <f t="shared" si="236"/>
        <v>1410</v>
      </c>
      <c r="K471" s="276">
        <f t="shared" si="224"/>
        <v>594.9367088607595</v>
      </c>
      <c r="L471" s="277">
        <f t="shared" si="200"/>
        <v>454.83870967741939</v>
      </c>
    </row>
    <row r="472" spans="1:12" x14ac:dyDescent="0.25">
      <c r="A472" s="214"/>
      <c r="B472" s="319">
        <v>422</v>
      </c>
      <c r="C472" s="224"/>
      <c r="D472" s="382" t="s">
        <v>100</v>
      </c>
      <c r="E472" s="217">
        <f t="shared" ref="E472:J472" si="237">E473</f>
        <v>0</v>
      </c>
      <c r="F472" s="217">
        <f t="shared" si="237"/>
        <v>0</v>
      </c>
      <c r="G472" s="217">
        <f t="shared" si="237"/>
        <v>0</v>
      </c>
      <c r="H472" s="205"/>
      <c r="I472" s="217">
        <f t="shared" si="237"/>
        <v>0</v>
      </c>
      <c r="J472" s="217">
        <f t="shared" si="237"/>
        <v>1100</v>
      </c>
      <c r="K472" s="218"/>
      <c r="L472" s="218"/>
    </row>
    <row r="473" spans="1:12" x14ac:dyDescent="0.25">
      <c r="A473" s="222"/>
      <c r="B473" s="321">
        <v>4227</v>
      </c>
      <c r="C473" s="223"/>
      <c r="D473" s="383" t="s">
        <v>221</v>
      </c>
      <c r="E473" s="384">
        <v>0</v>
      </c>
      <c r="F473" s="204">
        <v>0</v>
      </c>
      <c r="G473" s="204"/>
      <c r="H473" s="205"/>
      <c r="I473" s="204"/>
      <c r="J473" s="204">
        <v>1100</v>
      </c>
      <c r="K473" s="221"/>
      <c r="L473" s="338"/>
    </row>
    <row r="474" spans="1:12" x14ac:dyDescent="0.25">
      <c r="A474" s="214"/>
      <c r="B474" s="319">
        <v>424</v>
      </c>
      <c r="C474" s="224"/>
      <c r="D474" s="382" t="s">
        <v>101</v>
      </c>
      <c r="E474" s="217">
        <f t="shared" ref="E474:J474" si="238">E475</f>
        <v>237</v>
      </c>
      <c r="F474" s="217">
        <f t="shared" si="238"/>
        <v>0</v>
      </c>
      <c r="G474" s="217">
        <f t="shared" si="238"/>
        <v>0</v>
      </c>
      <c r="H474" s="205"/>
      <c r="I474" s="217">
        <f t="shared" si="238"/>
        <v>310</v>
      </c>
      <c r="J474" s="217">
        <f t="shared" si="238"/>
        <v>310</v>
      </c>
      <c r="K474" s="218">
        <f t="shared" si="224"/>
        <v>130.80168776371309</v>
      </c>
      <c r="L474" s="218">
        <f t="shared" si="200"/>
        <v>100</v>
      </c>
    </row>
    <row r="475" spans="1:12" x14ac:dyDescent="0.25">
      <c r="A475" s="222"/>
      <c r="B475" s="321">
        <v>4241</v>
      </c>
      <c r="C475" s="223"/>
      <c r="D475" s="383" t="s">
        <v>102</v>
      </c>
      <c r="E475" s="384">
        <v>237</v>
      </c>
      <c r="F475" s="204">
        <v>0</v>
      </c>
      <c r="G475" s="204">
        <v>0</v>
      </c>
      <c r="H475" s="205"/>
      <c r="I475" s="204">
        <v>310</v>
      </c>
      <c r="J475" s="204">
        <v>310</v>
      </c>
      <c r="K475" s="221">
        <f t="shared" si="224"/>
        <v>130.80168776371309</v>
      </c>
      <c r="L475" s="338">
        <f t="shared" si="200"/>
        <v>100</v>
      </c>
    </row>
    <row r="476" spans="1:12" x14ac:dyDescent="0.25">
      <c r="A476" s="452" t="s">
        <v>140</v>
      </c>
      <c r="B476" s="453"/>
      <c r="C476" s="453"/>
      <c r="D476" s="250" t="s">
        <v>134</v>
      </c>
      <c r="E476" s="251"/>
      <c r="F476" s="204">
        <v>0</v>
      </c>
      <c r="G476" s="204">
        <v>0</v>
      </c>
      <c r="H476" s="205"/>
      <c r="I476" s="204">
        <v>0</v>
      </c>
      <c r="J476" s="204">
        <v>0</v>
      </c>
      <c r="K476" s="221"/>
      <c r="L476" s="338"/>
    </row>
    <row r="477" spans="1:12" x14ac:dyDescent="0.25">
      <c r="A477" s="271"/>
      <c r="B477" s="315">
        <v>4</v>
      </c>
      <c r="C477" s="272"/>
      <c r="D477" s="389" t="s">
        <v>98</v>
      </c>
      <c r="E477" s="209">
        <f t="shared" ref="E477:J477" si="239">E478</f>
        <v>0</v>
      </c>
      <c r="F477" s="209">
        <f t="shared" si="239"/>
        <v>0</v>
      </c>
      <c r="G477" s="209">
        <f t="shared" si="239"/>
        <v>0</v>
      </c>
      <c r="H477" s="205"/>
      <c r="I477" s="209">
        <f t="shared" si="239"/>
        <v>10</v>
      </c>
      <c r="J477" s="209">
        <f t="shared" si="239"/>
        <v>10</v>
      </c>
      <c r="K477" s="210"/>
      <c r="L477" s="210">
        <f t="shared" si="200"/>
        <v>100</v>
      </c>
    </row>
    <row r="478" spans="1:12" x14ac:dyDescent="0.25">
      <c r="A478" s="273"/>
      <c r="B478" s="317">
        <v>42</v>
      </c>
      <c r="C478" s="274"/>
      <c r="D478" s="390" t="s">
        <v>99</v>
      </c>
      <c r="E478" s="276">
        <f t="shared" ref="E478:G478" si="240">E479+E481</f>
        <v>0</v>
      </c>
      <c r="F478" s="276">
        <f t="shared" si="240"/>
        <v>0</v>
      </c>
      <c r="G478" s="276">
        <f t="shared" si="240"/>
        <v>0</v>
      </c>
      <c r="H478" s="205"/>
      <c r="I478" s="276">
        <f t="shared" ref="I478:J478" si="241">I479+I481</f>
        <v>10</v>
      </c>
      <c r="J478" s="276">
        <f t="shared" si="241"/>
        <v>10</v>
      </c>
      <c r="K478" s="276"/>
      <c r="L478" s="277">
        <f t="shared" si="200"/>
        <v>100</v>
      </c>
    </row>
    <row r="479" spans="1:12" x14ac:dyDescent="0.25">
      <c r="A479" s="214"/>
      <c r="B479" s="319">
        <v>422</v>
      </c>
      <c r="C479" s="224"/>
      <c r="D479" s="382" t="s">
        <v>100</v>
      </c>
      <c r="E479" s="217">
        <f t="shared" ref="E479:J479" si="242">E480</f>
        <v>0</v>
      </c>
      <c r="F479" s="217">
        <f t="shared" si="242"/>
        <v>0</v>
      </c>
      <c r="G479" s="217">
        <f t="shared" si="242"/>
        <v>0</v>
      </c>
      <c r="H479" s="205"/>
      <c r="I479" s="217">
        <f t="shared" si="242"/>
        <v>0</v>
      </c>
      <c r="J479" s="217">
        <f t="shared" si="242"/>
        <v>0</v>
      </c>
      <c r="K479" s="218"/>
      <c r="L479" s="218"/>
    </row>
    <row r="480" spans="1:12" x14ac:dyDescent="0.25">
      <c r="A480" s="444">
        <v>4227</v>
      </c>
      <c r="B480" s="445"/>
      <c r="C480" s="445"/>
      <c r="D480" s="383" t="s">
        <v>220</v>
      </c>
      <c r="E480" s="384">
        <v>0</v>
      </c>
      <c r="F480" s="204">
        <v>0</v>
      </c>
      <c r="G480" s="204">
        <v>0</v>
      </c>
      <c r="H480" s="205"/>
      <c r="I480" s="204">
        <v>0</v>
      </c>
      <c r="J480" s="204">
        <v>0</v>
      </c>
      <c r="K480" s="221"/>
      <c r="L480" s="338"/>
    </row>
    <row r="481" spans="1:12" x14ac:dyDescent="0.25">
      <c r="A481" s="214"/>
      <c r="B481" s="319">
        <v>424</v>
      </c>
      <c r="C481" s="224"/>
      <c r="D481" s="382" t="s">
        <v>101</v>
      </c>
      <c r="E481" s="217">
        <f t="shared" ref="E481:J481" si="243">E482</f>
        <v>0</v>
      </c>
      <c r="F481" s="217">
        <f t="shared" si="243"/>
        <v>0</v>
      </c>
      <c r="G481" s="217">
        <f t="shared" si="243"/>
        <v>0</v>
      </c>
      <c r="H481" s="205"/>
      <c r="I481" s="217">
        <f t="shared" si="243"/>
        <v>10</v>
      </c>
      <c r="J481" s="217">
        <f t="shared" si="243"/>
        <v>10</v>
      </c>
      <c r="K481" s="218"/>
      <c r="L481" s="218">
        <f t="shared" ref="L481:L505" si="244">J481/I481*100</f>
        <v>100</v>
      </c>
    </row>
    <row r="482" spans="1:12" x14ac:dyDescent="0.25">
      <c r="A482" s="222"/>
      <c r="B482" s="321">
        <v>4241</v>
      </c>
      <c r="C482" s="223"/>
      <c r="D482" s="383" t="s">
        <v>102</v>
      </c>
      <c r="E482" s="384">
        <v>0</v>
      </c>
      <c r="F482" s="204">
        <v>0</v>
      </c>
      <c r="G482" s="204">
        <v>0</v>
      </c>
      <c r="H482" s="205"/>
      <c r="I482" s="204">
        <v>10</v>
      </c>
      <c r="J482" s="204">
        <v>10</v>
      </c>
      <c r="K482" s="221"/>
      <c r="L482" s="338">
        <f t="shared" si="244"/>
        <v>100</v>
      </c>
    </row>
    <row r="483" spans="1:12" x14ac:dyDescent="0.25">
      <c r="A483" s="444" t="s">
        <v>136</v>
      </c>
      <c r="B483" s="445"/>
      <c r="C483" s="445"/>
      <c r="D483" s="362" t="s">
        <v>132</v>
      </c>
      <c r="E483" s="363"/>
      <c r="F483" s="204"/>
      <c r="G483" s="204"/>
      <c r="H483" s="205"/>
      <c r="I483" s="204"/>
      <c r="J483" s="331"/>
      <c r="K483" s="221"/>
      <c r="L483" s="338"/>
    </row>
    <row r="484" spans="1:12" x14ac:dyDescent="0.25">
      <c r="A484" s="298" t="s">
        <v>103</v>
      </c>
      <c r="B484" s="312"/>
      <c r="C484" s="299"/>
      <c r="D484" s="313" t="s">
        <v>104</v>
      </c>
      <c r="E484" s="314">
        <f t="shared" ref="E484:J487" si="245">E485</f>
        <v>0</v>
      </c>
      <c r="F484" s="314">
        <f t="shared" si="245"/>
        <v>0</v>
      </c>
      <c r="G484" s="314">
        <f t="shared" si="245"/>
        <v>0</v>
      </c>
      <c r="H484" s="205"/>
      <c r="I484" s="314">
        <f t="shared" si="245"/>
        <v>2510</v>
      </c>
      <c r="J484" s="314">
        <f t="shared" si="245"/>
        <v>1510</v>
      </c>
      <c r="K484" s="369"/>
      <c r="L484" s="369">
        <f t="shared" si="244"/>
        <v>60.159362549800797</v>
      </c>
    </row>
    <row r="485" spans="1:12" x14ac:dyDescent="0.25">
      <c r="A485" s="271"/>
      <c r="B485" s="315">
        <v>4</v>
      </c>
      <c r="C485" s="291"/>
      <c r="D485" s="316" t="s">
        <v>15</v>
      </c>
      <c r="E485" s="209">
        <f t="shared" si="245"/>
        <v>0</v>
      </c>
      <c r="F485" s="209">
        <f t="shared" si="245"/>
        <v>0</v>
      </c>
      <c r="G485" s="209">
        <f t="shared" si="245"/>
        <v>0</v>
      </c>
      <c r="H485" s="205"/>
      <c r="I485" s="209">
        <f t="shared" si="245"/>
        <v>2510</v>
      </c>
      <c r="J485" s="209">
        <f t="shared" si="245"/>
        <v>1510</v>
      </c>
      <c r="K485" s="210"/>
      <c r="L485" s="210">
        <f t="shared" si="244"/>
        <v>60.159362549800797</v>
      </c>
    </row>
    <row r="486" spans="1:12" x14ac:dyDescent="0.25">
      <c r="A486" s="273"/>
      <c r="B486" s="317">
        <v>45</v>
      </c>
      <c r="C486" s="293"/>
      <c r="D486" s="318" t="s">
        <v>76</v>
      </c>
      <c r="E486" s="276">
        <f t="shared" si="245"/>
        <v>0</v>
      </c>
      <c r="F486" s="276">
        <f t="shared" si="245"/>
        <v>0</v>
      </c>
      <c r="G486" s="276">
        <f t="shared" si="245"/>
        <v>0</v>
      </c>
      <c r="H486" s="205"/>
      <c r="I486" s="276">
        <f t="shared" si="245"/>
        <v>2510</v>
      </c>
      <c r="J486" s="276">
        <f t="shared" si="245"/>
        <v>1510</v>
      </c>
      <c r="K486" s="276"/>
      <c r="L486" s="277">
        <f t="shared" si="244"/>
        <v>60.159362549800797</v>
      </c>
    </row>
    <row r="487" spans="1:12" x14ac:dyDescent="0.25">
      <c r="A487" s="214"/>
      <c r="B487" s="319">
        <v>451</v>
      </c>
      <c r="C487" s="215"/>
      <c r="D487" s="320" t="s">
        <v>77</v>
      </c>
      <c r="E487" s="217">
        <f t="shared" si="245"/>
        <v>0</v>
      </c>
      <c r="F487" s="217">
        <f t="shared" si="245"/>
        <v>0</v>
      </c>
      <c r="G487" s="217">
        <f t="shared" si="245"/>
        <v>0</v>
      </c>
      <c r="H487" s="205"/>
      <c r="I487" s="217">
        <f t="shared" si="245"/>
        <v>2510</v>
      </c>
      <c r="J487" s="217">
        <f t="shared" si="245"/>
        <v>1510</v>
      </c>
      <c r="K487" s="221"/>
      <c r="L487" s="218">
        <f t="shared" si="244"/>
        <v>60.159362549800797</v>
      </c>
    </row>
    <row r="488" spans="1:12" x14ac:dyDescent="0.25">
      <c r="A488" s="222"/>
      <c r="B488" s="321">
        <v>4511</v>
      </c>
      <c r="C488" s="223"/>
      <c r="D488" s="322" t="s">
        <v>77</v>
      </c>
      <c r="E488" s="323">
        <v>0</v>
      </c>
      <c r="F488" s="204">
        <v>0</v>
      </c>
      <c r="G488" s="204">
        <v>0</v>
      </c>
      <c r="H488" s="205"/>
      <c r="I488" s="204">
        <v>2510</v>
      </c>
      <c r="J488" s="368">
        <v>1510</v>
      </c>
      <c r="K488" s="221"/>
      <c r="L488" s="338">
        <f t="shared" si="244"/>
        <v>60.159362549800797</v>
      </c>
    </row>
    <row r="489" spans="1:12" x14ac:dyDescent="0.25">
      <c r="A489" s="298" t="s">
        <v>72</v>
      </c>
      <c r="B489" s="379"/>
      <c r="C489" s="306"/>
      <c r="D489" s="313" t="s">
        <v>105</v>
      </c>
      <c r="E489" s="314">
        <f t="shared" ref="E489:J490" si="246">E490</f>
        <v>0</v>
      </c>
      <c r="F489" s="314">
        <f t="shared" si="246"/>
        <v>0</v>
      </c>
      <c r="G489" s="314">
        <f t="shared" si="246"/>
        <v>0</v>
      </c>
      <c r="H489" s="205"/>
      <c r="I489" s="314">
        <f t="shared" si="246"/>
        <v>0</v>
      </c>
      <c r="J489" s="314">
        <f t="shared" si="246"/>
        <v>0</v>
      </c>
      <c r="K489" s="369"/>
      <c r="L489" s="369"/>
    </row>
    <row r="490" spans="1:12" x14ac:dyDescent="0.25">
      <c r="A490" s="271"/>
      <c r="B490" s="391">
        <v>3</v>
      </c>
      <c r="C490" s="291"/>
      <c r="D490" s="307" t="s">
        <v>13</v>
      </c>
      <c r="E490" s="209">
        <f t="shared" si="246"/>
        <v>0</v>
      </c>
      <c r="F490" s="209">
        <f t="shared" si="246"/>
        <v>0</v>
      </c>
      <c r="G490" s="209">
        <f t="shared" si="246"/>
        <v>0</v>
      </c>
      <c r="H490" s="205"/>
      <c r="I490" s="209">
        <f t="shared" si="246"/>
        <v>0</v>
      </c>
      <c r="J490" s="209">
        <f t="shared" si="246"/>
        <v>0</v>
      </c>
      <c r="K490" s="210"/>
      <c r="L490" s="210"/>
    </row>
    <row r="491" spans="1:12" x14ac:dyDescent="0.25">
      <c r="A491" s="273"/>
      <c r="B491" s="392">
        <v>32</v>
      </c>
      <c r="C491" s="293"/>
      <c r="D491" s="393" t="s">
        <v>20</v>
      </c>
      <c r="E491" s="276">
        <f t="shared" ref="E491:G491" si="247">E492+E494</f>
        <v>0</v>
      </c>
      <c r="F491" s="276">
        <f t="shared" si="247"/>
        <v>0</v>
      </c>
      <c r="G491" s="276">
        <f t="shared" si="247"/>
        <v>0</v>
      </c>
      <c r="H491" s="205"/>
      <c r="I491" s="276">
        <f t="shared" ref="I491:J491" si="248">I492+I494</f>
        <v>0</v>
      </c>
      <c r="J491" s="276">
        <f t="shared" si="248"/>
        <v>0</v>
      </c>
      <c r="K491" s="276"/>
      <c r="L491" s="277"/>
    </row>
    <row r="492" spans="1:12" x14ac:dyDescent="0.25">
      <c r="A492" s="214"/>
      <c r="B492" s="394">
        <v>322</v>
      </c>
      <c r="C492" s="215"/>
      <c r="D492" s="395" t="s">
        <v>31</v>
      </c>
      <c r="E492" s="217">
        <f t="shared" ref="E492:J492" si="249">E493</f>
        <v>0</v>
      </c>
      <c r="F492" s="217">
        <f t="shared" si="249"/>
        <v>0</v>
      </c>
      <c r="G492" s="217">
        <f t="shared" si="249"/>
        <v>0</v>
      </c>
      <c r="H492" s="205"/>
      <c r="I492" s="217">
        <f t="shared" si="249"/>
        <v>0</v>
      </c>
      <c r="J492" s="217">
        <f t="shared" si="249"/>
        <v>0</v>
      </c>
      <c r="K492" s="218"/>
      <c r="L492" s="218"/>
    </row>
    <row r="493" spans="1:12" x14ac:dyDescent="0.25">
      <c r="A493" s="222"/>
      <c r="B493" s="230">
        <v>3224</v>
      </c>
      <c r="C493" s="223"/>
      <c r="D493" s="219" t="s">
        <v>106</v>
      </c>
      <c r="E493" s="229">
        <v>0</v>
      </c>
      <c r="F493" s="204">
        <v>0</v>
      </c>
      <c r="G493" s="204">
        <v>0</v>
      </c>
      <c r="H493" s="205"/>
      <c r="I493" s="204">
        <v>0</v>
      </c>
      <c r="J493" s="204">
        <v>0</v>
      </c>
      <c r="K493" s="221"/>
      <c r="L493" s="338"/>
    </row>
    <row r="494" spans="1:12" x14ac:dyDescent="0.25">
      <c r="A494" s="214"/>
      <c r="B494" s="394">
        <v>323</v>
      </c>
      <c r="C494" s="215"/>
      <c r="D494" s="395" t="s">
        <v>36</v>
      </c>
      <c r="E494" s="217">
        <f t="shared" ref="E494:J494" si="250">E495</f>
        <v>0</v>
      </c>
      <c r="F494" s="217">
        <f t="shared" si="250"/>
        <v>0</v>
      </c>
      <c r="G494" s="217">
        <f t="shared" si="250"/>
        <v>0</v>
      </c>
      <c r="H494" s="205"/>
      <c r="I494" s="217">
        <f t="shared" si="250"/>
        <v>0</v>
      </c>
      <c r="J494" s="217">
        <f t="shared" si="250"/>
        <v>0</v>
      </c>
      <c r="K494" s="218"/>
      <c r="L494" s="218"/>
    </row>
    <row r="495" spans="1:12" x14ac:dyDescent="0.25">
      <c r="A495" s="222"/>
      <c r="B495" s="230">
        <v>3232</v>
      </c>
      <c r="C495" s="223"/>
      <c r="D495" s="219" t="s">
        <v>107</v>
      </c>
      <c r="E495" s="229">
        <v>0</v>
      </c>
      <c r="F495" s="204">
        <v>0</v>
      </c>
      <c r="G495" s="204"/>
      <c r="H495" s="205"/>
      <c r="I495" s="204"/>
      <c r="J495" s="204"/>
      <c r="K495" s="221"/>
      <c r="L495" s="338"/>
    </row>
    <row r="496" spans="1:12" x14ac:dyDescent="0.25">
      <c r="A496" s="298" t="s">
        <v>108</v>
      </c>
      <c r="B496" s="379"/>
      <c r="C496" s="306"/>
      <c r="D496" s="313" t="s">
        <v>109</v>
      </c>
      <c r="E496" s="314">
        <f t="shared" ref="E496:G496" si="251">E498+E502</f>
        <v>11635.32</v>
      </c>
      <c r="F496" s="314">
        <f t="shared" si="251"/>
        <v>20307.3</v>
      </c>
      <c r="G496" s="314">
        <f t="shared" si="251"/>
        <v>20307.3</v>
      </c>
      <c r="H496" s="205"/>
      <c r="I496" s="314">
        <f t="shared" ref="I496:J496" si="252">I498+I502</f>
        <v>6650.28</v>
      </c>
      <c r="J496" s="314">
        <f t="shared" si="252"/>
        <v>13662.76</v>
      </c>
      <c r="K496" s="369">
        <f t="shared" si="224"/>
        <v>117.42487529350289</v>
      </c>
      <c r="L496" s="369">
        <f t="shared" si="244"/>
        <v>205.44638721978626</v>
      </c>
    </row>
    <row r="497" spans="1:12" x14ac:dyDescent="0.25">
      <c r="A497" s="452" t="s">
        <v>137</v>
      </c>
      <c r="B497" s="453"/>
      <c r="C497" s="453"/>
      <c r="D497" s="387" t="s">
        <v>130</v>
      </c>
      <c r="E497" s="388"/>
      <c r="F497" s="204"/>
      <c r="G497" s="204"/>
      <c r="H497" s="205"/>
      <c r="I497" s="204"/>
      <c r="J497" s="331"/>
      <c r="K497" s="221"/>
      <c r="L497" s="338"/>
    </row>
    <row r="498" spans="1:12" x14ac:dyDescent="0.25">
      <c r="A498" s="271"/>
      <c r="B498" s="315">
        <v>3</v>
      </c>
      <c r="C498" s="272"/>
      <c r="D498" s="252" t="s">
        <v>13</v>
      </c>
      <c r="E498" s="209">
        <f t="shared" ref="E498:J500" si="253">E499</f>
        <v>11060.53</v>
      </c>
      <c r="F498" s="209">
        <f t="shared" si="253"/>
        <v>10357.299999999999</v>
      </c>
      <c r="G498" s="209">
        <f t="shared" si="253"/>
        <v>10357.299999999999</v>
      </c>
      <c r="H498" s="205"/>
      <c r="I498" s="209">
        <f t="shared" si="253"/>
        <v>6350</v>
      </c>
      <c r="J498" s="209">
        <f t="shared" si="253"/>
        <v>13362.48</v>
      </c>
      <c r="K498" s="210">
        <f t="shared" si="224"/>
        <v>120.81229380508888</v>
      </c>
      <c r="L498" s="210">
        <f t="shared" si="244"/>
        <v>210.43275590551184</v>
      </c>
    </row>
    <row r="499" spans="1:12" ht="25.5" x14ac:dyDescent="0.25">
      <c r="A499" s="273"/>
      <c r="B499" s="317">
        <v>37</v>
      </c>
      <c r="C499" s="274"/>
      <c r="D499" s="390" t="s">
        <v>110</v>
      </c>
      <c r="E499" s="276">
        <f t="shared" si="253"/>
        <v>11060.53</v>
      </c>
      <c r="F499" s="276">
        <f t="shared" si="253"/>
        <v>10357.299999999999</v>
      </c>
      <c r="G499" s="276">
        <f t="shared" si="253"/>
        <v>10357.299999999999</v>
      </c>
      <c r="H499" s="205"/>
      <c r="I499" s="276">
        <f t="shared" si="253"/>
        <v>6350</v>
      </c>
      <c r="J499" s="276">
        <f t="shared" si="253"/>
        <v>13362.48</v>
      </c>
      <c r="K499" s="276">
        <f t="shared" si="224"/>
        <v>120.81229380508888</v>
      </c>
      <c r="L499" s="277">
        <f t="shared" si="244"/>
        <v>210.43275590551184</v>
      </c>
    </row>
    <row r="500" spans="1:12" x14ac:dyDescent="0.25">
      <c r="A500" s="214"/>
      <c r="B500" s="319">
        <v>372</v>
      </c>
      <c r="C500" s="224"/>
      <c r="D500" s="382" t="s">
        <v>70</v>
      </c>
      <c r="E500" s="217">
        <f t="shared" si="253"/>
        <v>11060.53</v>
      </c>
      <c r="F500" s="217">
        <f t="shared" si="253"/>
        <v>10357.299999999999</v>
      </c>
      <c r="G500" s="217">
        <f t="shared" si="253"/>
        <v>10357.299999999999</v>
      </c>
      <c r="H500" s="205"/>
      <c r="I500" s="217">
        <f t="shared" si="253"/>
        <v>6350</v>
      </c>
      <c r="J500" s="217">
        <f t="shared" si="253"/>
        <v>13362.48</v>
      </c>
      <c r="K500" s="218">
        <f t="shared" si="224"/>
        <v>120.81229380508888</v>
      </c>
      <c r="L500" s="218">
        <f t="shared" si="244"/>
        <v>210.43275590551184</v>
      </c>
    </row>
    <row r="501" spans="1:12" x14ac:dyDescent="0.25">
      <c r="A501" s="222"/>
      <c r="B501" s="321">
        <v>3722</v>
      </c>
      <c r="C501" s="223"/>
      <c r="D501" s="383" t="s">
        <v>111</v>
      </c>
      <c r="E501" s="384">
        <v>11060.53</v>
      </c>
      <c r="F501" s="204">
        <v>10357.299999999999</v>
      </c>
      <c r="G501" s="204">
        <v>10357.299999999999</v>
      </c>
      <c r="H501" s="205"/>
      <c r="I501" s="204">
        <v>6350</v>
      </c>
      <c r="J501" s="331">
        <v>13362.48</v>
      </c>
      <c r="K501" s="221">
        <f t="shared" si="224"/>
        <v>120.81229380508888</v>
      </c>
      <c r="L501" s="338">
        <f t="shared" si="244"/>
        <v>210.43275590551184</v>
      </c>
    </row>
    <row r="502" spans="1:12" x14ac:dyDescent="0.25">
      <c r="A502" s="271"/>
      <c r="B502" s="315">
        <v>4</v>
      </c>
      <c r="C502" s="272"/>
      <c r="D502" s="389" t="s">
        <v>15</v>
      </c>
      <c r="E502" s="209">
        <f t="shared" ref="E502:J504" si="254">E503</f>
        <v>574.79</v>
      </c>
      <c r="F502" s="209">
        <f t="shared" si="254"/>
        <v>9950</v>
      </c>
      <c r="G502" s="209">
        <f t="shared" si="254"/>
        <v>9950</v>
      </c>
      <c r="H502" s="205"/>
      <c r="I502" s="209">
        <f t="shared" si="254"/>
        <v>300.27999999999997</v>
      </c>
      <c r="J502" s="209">
        <f t="shared" si="254"/>
        <v>300.27999999999997</v>
      </c>
      <c r="K502" s="210">
        <f t="shared" si="224"/>
        <v>52.24168826875902</v>
      </c>
      <c r="L502" s="210">
        <f t="shared" si="244"/>
        <v>100</v>
      </c>
    </row>
    <row r="503" spans="1:12" x14ac:dyDescent="0.25">
      <c r="A503" s="273"/>
      <c r="B503" s="317">
        <v>42</v>
      </c>
      <c r="C503" s="274"/>
      <c r="D503" s="390" t="s">
        <v>24</v>
      </c>
      <c r="E503" s="276">
        <f t="shared" si="254"/>
        <v>574.79</v>
      </c>
      <c r="F503" s="276">
        <f t="shared" si="254"/>
        <v>9950</v>
      </c>
      <c r="G503" s="276">
        <f t="shared" si="254"/>
        <v>9950</v>
      </c>
      <c r="H503" s="205"/>
      <c r="I503" s="276">
        <f t="shared" si="254"/>
        <v>300.27999999999997</v>
      </c>
      <c r="J503" s="276">
        <f t="shared" si="254"/>
        <v>300.27999999999997</v>
      </c>
      <c r="K503" s="276">
        <f t="shared" si="224"/>
        <v>52.24168826875902</v>
      </c>
      <c r="L503" s="277">
        <f t="shared" si="244"/>
        <v>100</v>
      </c>
    </row>
    <row r="504" spans="1:12" x14ac:dyDescent="0.25">
      <c r="A504" s="214"/>
      <c r="B504" s="319">
        <v>424</v>
      </c>
      <c r="C504" s="224"/>
      <c r="D504" s="231" t="s">
        <v>101</v>
      </c>
      <c r="E504" s="217">
        <f t="shared" si="254"/>
        <v>574.79</v>
      </c>
      <c r="F504" s="217">
        <f t="shared" si="254"/>
        <v>9950</v>
      </c>
      <c r="G504" s="217">
        <f t="shared" si="254"/>
        <v>9950</v>
      </c>
      <c r="H504" s="205"/>
      <c r="I504" s="217">
        <f t="shared" si="254"/>
        <v>300.27999999999997</v>
      </c>
      <c r="J504" s="217">
        <f t="shared" si="254"/>
        <v>300.27999999999997</v>
      </c>
      <c r="K504" s="218">
        <f t="shared" si="224"/>
        <v>52.24168826875902</v>
      </c>
      <c r="L504" s="218">
        <f t="shared" si="244"/>
        <v>100</v>
      </c>
    </row>
    <row r="505" spans="1:12" x14ac:dyDescent="0.25">
      <c r="A505" s="222"/>
      <c r="B505" s="321">
        <v>4241</v>
      </c>
      <c r="C505" s="223"/>
      <c r="D505" s="219" t="s">
        <v>112</v>
      </c>
      <c r="E505" s="229">
        <v>574.79</v>
      </c>
      <c r="F505" s="204">
        <v>9950</v>
      </c>
      <c r="G505" s="204">
        <v>9950</v>
      </c>
      <c r="H505" s="205"/>
      <c r="I505" s="204">
        <v>300.27999999999997</v>
      </c>
      <c r="J505" s="204">
        <v>300.27999999999997</v>
      </c>
      <c r="K505" s="221">
        <f t="shared" si="224"/>
        <v>52.24168826875902</v>
      </c>
      <c r="L505" s="338">
        <f t="shared" si="244"/>
        <v>100</v>
      </c>
    </row>
    <row r="506" spans="1:12" ht="15.75" thickBot="1" x14ac:dyDescent="0.3">
      <c r="A506" s="396"/>
      <c r="B506" s="397"/>
      <c r="C506" s="398"/>
      <c r="D506" s="399"/>
      <c r="E506" s="399"/>
      <c r="F506" s="400"/>
      <c r="G506" s="400"/>
      <c r="H506" s="401"/>
      <c r="I506" s="402"/>
      <c r="J506" s="402"/>
      <c r="K506" s="221"/>
      <c r="L506" s="403"/>
    </row>
    <row r="507" spans="1:12" x14ac:dyDescent="0.25">
      <c r="A507" s="485"/>
      <c r="B507" s="486"/>
      <c r="C507" s="487"/>
      <c r="D507" s="194"/>
      <c r="E507" s="195"/>
      <c r="F507" s="196"/>
      <c r="G507" s="196"/>
    </row>
    <row r="508" spans="1:12" x14ac:dyDescent="0.25">
      <c r="A508" s="488"/>
      <c r="B508" s="489"/>
      <c r="C508" s="490"/>
      <c r="D508" s="15"/>
      <c r="E508" s="133"/>
      <c r="F508" s="52"/>
      <c r="G508" s="52"/>
    </row>
    <row r="509" spans="1:12" x14ac:dyDescent="0.25">
      <c r="A509" s="479"/>
      <c r="B509" s="480"/>
      <c r="C509" s="481"/>
      <c r="D509" s="9"/>
      <c r="E509" s="134"/>
      <c r="F509" s="52"/>
      <c r="G509" s="52"/>
    </row>
    <row r="510" spans="1:12" x14ac:dyDescent="0.25">
      <c r="A510" s="482"/>
      <c r="B510" s="483"/>
      <c r="C510" s="484"/>
      <c r="D510" s="9"/>
      <c r="E510" s="134"/>
      <c r="F510" s="52"/>
      <c r="G510" s="52"/>
    </row>
    <row r="511" spans="1:12" x14ac:dyDescent="0.25">
      <c r="A511" s="488"/>
      <c r="B511" s="489"/>
      <c r="C511" s="490"/>
      <c r="D511" s="15"/>
      <c r="E511" s="133"/>
      <c r="F511" s="52"/>
      <c r="G511" s="52"/>
    </row>
    <row r="512" spans="1:12" x14ac:dyDescent="0.25">
      <c r="A512" s="479"/>
      <c r="B512" s="480"/>
      <c r="C512" s="481"/>
      <c r="D512" s="9"/>
      <c r="E512" s="134"/>
      <c r="F512" s="52"/>
      <c r="G512" s="52"/>
    </row>
    <row r="513" spans="1:7" x14ac:dyDescent="0.25">
      <c r="A513" s="482"/>
      <c r="B513" s="483"/>
      <c r="C513" s="484"/>
      <c r="D513" s="9"/>
      <c r="E513" s="134"/>
      <c r="F513" s="52"/>
      <c r="G513" s="52"/>
    </row>
  </sheetData>
  <mergeCells count="242">
    <mergeCell ref="A1:L1"/>
    <mergeCell ref="A3:L3"/>
    <mergeCell ref="A480:C480"/>
    <mergeCell ref="A483:C483"/>
    <mergeCell ref="A116:C116"/>
    <mergeCell ref="A118:C118"/>
    <mergeCell ref="A119:C119"/>
    <mergeCell ref="A122:C122"/>
    <mergeCell ref="A123:C123"/>
    <mergeCell ref="A56:C56"/>
    <mergeCell ref="A60:C60"/>
    <mergeCell ref="A57:C57"/>
    <mergeCell ref="A58:C58"/>
    <mergeCell ref="A59:C59"/>
    <mergeCell ref="A109:C109"/>
    <mergeCell ref="A96:C96"/>
    <mergeCell ref="A104:C104"/>
    <mergeCell ref="A105:C105"/>
    <mergeCell ref="A100:C100"/>
    <mergeCell ref="A102:C102"/>
    <mergeCell ref="A168:C168"/>
    <mergeCell ref="A197:C197"/>
    <mergeCell ref="A201:C201"/>
    <mergeCell ref="A203:C203"/>
    <mergeCell ref="A420:C420"/>
    <mergeCell ref="A331:C331"/>
    <mergeCell ref="A7:C7"/>
    <mergeCell ref="A110:C110"/>
    <mergeCell ref="A114:C114"/>
    <mergeCell ref="A10:C10"/>
    <mergeCell ref="A11:C11"/>
    <mergeCell ref="A8:C8"/>
    <mergeCell ref="A9:C9"/>
    <mergeCell ref="A154:C154"/>
    <mergeCell ref="A131:C131"/>
    <mergeCell ref="A125:C125"/>
    <mergeCell ref="A129:C129"/>
    <mergeCell ref="A124:C124"/>
    <mergeCell ref="A374:C374"/>
    <mergeCell ref="A323:C323"/>
    <mergeCell ref="A324:C324"/>
    <mergeCell ref="A348:C348"/>
    <mergeCell ref="A330:C330"/>
    <mergeCell ref="A406:C406"/>
    <mergeCell ref="A404:C404"/>
    <mergeCell ref="A345:C345"/>
    <mergeCell ref="B335:C335"/>
    <mergeCell ref="A401:C401"/>
    <mergeCell ref="A6:C6"/>
    <mergeCell ref="A45:C45"/>
    <mergeCell ref="A47:C47"/>
    <mergeCell ref="A48:C48"/>
    <mergeCell ref="A54:C54"/>
    <mergeCell ref="A5:C5"/>
    <mergeCell ref="A108:C108"/>
    <mergeCell ref="A152:C152"/>
    <mergeCell ref="A133:C133"/>
    <mergeCell ref="A134:C134"/>
    <mergeCell ref="A12:C12"/>
    <mergeCell ref="A46:C46"/>
    <mergeCell ref="A14:C14"/>
    <mergeCell ref="A18:C18"/>
    <mergeCell ref="A19:C19"/>
    <mergeCell ref="A20:C20"/>
    <mergeCell ref="A85:C85"/>
    <mergeCell ref="A66:C66"/>
    <mergeCell ref="A67:C67"/>
    <mergeCell ref="A71:C71"/>
    <mergeCell ref="A73:C73"/>
    <mergeCell ref="A75:C75"/>
    <mergeCell ref="A76:C76"/>
    <mergeCell ref="A79:C79"/>
    <mergeCell ref="A512:C512"/>
    <mergeCell ref="A513:C513"/>
    <mergeCell ref="A507:C507"/>
    <mergeCell ref="A508:C508"/>
    <mergeCell ref="A509:C509"/>
    <mergeCell ref="A511:C511"/>
    <mergeCell ref="A383:C383"/>
    <mergeCell ref="A384:C384"/>
    <mergeCell ref="A385:C385"/>
    <mergeCell ref="A386:C386"/>
    <mergeCell ref="A387:C387"/>
    <mergeCell ref="A476:C476"/>
    <mergeCell ref="A497:C497"/>
    <mergeCell ref="A452:C452"/>
    <mergeCell ref="A454:C454"/>
    <mergeCell ref="A456:C456"/>
    <mergeCell ref="A457:C457"/>
    <mergeCell ref="A510:C510"/>
    <mergeCell ref="A460:C460"/>
    <mergeCell ref="A469:C469"/>
    <mergeCell ref="A407:C407"/>
    <mergeCell ref="A448:C448"/>
    <mergeCell ref="A388:C388"/>
    <mergeCell ref="A417:C417"/>
    <mergeCell ref="A400:C400"/>
    <mergeCell ref="A371:C371"/>
    <mergeCell ref="A361:C361"/>
    <mergeCell ref="A351:C351"/>
    <mergeCell ref="A396:C396"/>
    <mergeCell ref="A398:C398"/>
    <mergeCell ref="A326:C326"/>
    <mergeCell ref="A327:C327"/>
    <mergeCell ref="A328:C328"/>
    <mergeCell ref="B333:C333"/>
    <mergeCell ref="A329:C329"/>
    <mergeCell ref="A437:C437"/>
    <mergeCell ref="A440:C440"/>
    <mergeCell ref="A322:C322"/>
    <mergeCell ref="B410:C410"/>
    <mergeCell ref="B411:C411"/>
    <mergeCell ref="A392:C392"/>
    <mergeCell ref="A381:C381"/>
    <mergeCell ref="A382:C382"/>
    <mergeCell ref="A377:C377"/>
    <mergeCell ref="A380:C380"/>
    <mergeCell ref="A378:C378"/>
    <mergeCell ref="A373:C373"/>
    <mergeCell ref="A376:C376"/>
    <mergeCell ref="A346:C346"/>
    <mergeCell ref="A347:C347"/>
    <mergeCell ref="B336:C336"/>
    <mergeCell ref="B337:C337"/>
    <mergeCell ref="B338:C338"/>
    <mergeCell ref="B339:C339"/>
    <mergeCell ref="A359:C359"/>
    <mergeCell ref="A418:C418"/>
    <mergeCell ref="A370:C370"/>
    <mergeCell ref="A356:C356"/>
    <mergeCell ref="B334:C334"/>
    <mergeCell ref="A234:C234"/>
    <mergeCell ref="A191:C191"/>
    <mergeCell ref="A192:C192"/>
    <mergeCell ref="A195:C195"/>
    <mergeCell ref="A206:C206"/>
    <mergeCell ref="A209:C209"/>
    <mergeCell ref="A210:C210"/>
    <mergeCell ref="A148:C148"/>
    <mergeCell ref="A151:C151"/>
    <mergeCell ref="A153:C153"/>
    <mergeCell ref="A158:C158"/>
    <mergeCell ref="A160:C160"/>
    <mergeCell ref="A230:C230"/>
    <mergeCell ref="A212:C212"/>
    <mergeCell ref="A196:C196"/>
    <mergeCell ref="A205:C205"/>
    <mergeCell ref="A187:C187"/>
    <mergeCell ref="A163:C163"/>
    <mergeCell ref="A227:C227"/>
    <mergeCell ref="A228:C228"/>
    <mergeCell ref="A166:C166"/>
    <mergeCell ref="A167:C167"/>
    <mergeCell ref="A172:C172"/>
    <mergeCell ref="A174:C174"/>
    <mergeCell ref="A301:C301"/>
    <mergeCell ref="A300:C300"/>
    <mergeCell ref="A181:C181"/>
    <mergeCell ref="A220:C220"/>
    <mergeCell ref="A215:C215"/>
    <mergeCell ref="A216:C216"/>
    <mergeCell ref="A218:C218"/>
    <mergeCell ref="A321:C321"/>
    <mergeCell ref="A314:C314"/>
    <mergeCell ref="B297:C297"/>
    <mergeCell ref="B294:C294"/>
    <mergeCell ref="A222:C222"/>
    <mergeCell ref="A280:C280"/>
    <mergeCell ref="A281:C281"/>
    <mergeCell ref="A289:C289"/>
    <mergeCell ref="A284:C284"/>
    <mergeCell ref="A285:C285"/>
    <mergeCell ref="A286:C286"/>
    <mergeCell ref="B291:C291"/>
    <mergeCell ref="B292:C292"/>
    <mergeCell ref="B293:C293"/>
    <mergeCell ref="A229:C229"/>
    <mergeCell ref="A223:C223"/>
    <mergeCell ref="A224:C224"/>
    <mergeCell ref="A436:C436"/>
    <mergeCell ref="A434:C434"/>
    <mergeCell ref="A432:C432"/>
    <mergeCell ref="A413:C413"/>
    <mergeCell ref="A421:C421"/>
    <mergeCell ref="A422:C422"/>
    <mergeCell ref="A268:C268"/>
    <mergeCell ref="A304:C304"/>
    <mergeCell ref="B299:C299"/>
    <mergeCell ref="B298:C298"/>
    <mergeCell ref="A302:C302"/>
    <mergeCell ref="A303:C303"/>
    <mergeCell ref="A357:C357"/>
    <mergeCell ref="A365:C365"/>
    <mergeCell ref="A360:C360"/>
    <mergeCell ref="A308:C308"/>
    <mergeCell ref="A309:C309"/>
    <mergeCell ref="A282:C282"/>
    <mergeCell ref="A317:C317"/>
    <mergeCell ref="B340:C340"/>
    <mergeCell ref="B341:C341"/>
    <mergeCell ref="A343:C343"/>
    <mergeCell ref="A344:C344"/>
    <mergeCell ref="A305:C305"/>
    <mergeCell ref="B295:C295"/>
    <mergeCell ref="B296:C296"/>
    <mergeCell ref="A287:C287"/>
    <mergeCell ref="A247:C247"/>
    <mergeCell ref="A249:C249"/>
    <mergeCell ref="A248:C248"/>
    <mergeCell ref="A237:C237"/>
    <mergeCell ref="A238:C238"/>
    <mergeCell ref="A239:C239"/>
    <mergeCell ref="A288:C288"/>
    <mergeCell ref="A251:C251"/>
    <mergeCell ref="A267:C267"/>
    <mergeCell ref="A273:C273"/>
    <mergeCell ref="A276:C276"/>
    <mergeCell ref="A250:C250"/>
    <mergeCell ref="A246:C246"/>
    <mergeCell ref="B252:C252"/>
    <mergeCell ref="A176:C176"/>
    <mergeCell ref="A182:C182"/>
    <mergeCell ref="A221:C221"/>
    <mergeCell ref="A217:C217"/>
    <mergeCell ref="A183:C183"/>
    <mergeCell ref="A189:C189"/>
    <mergeCell ref="A177:C177"/>
    <mergeCell ref="A180:C180"/>
    <mergeCell ref="A80:C80"/>
    <mergeCell ref="A81:C81"/>
    <mergeCell ref="A137:C137"/>
    <mergeCell ref="A138:C138"/>
    <mergeCell ref="A143:C143"/>
    <mergeCell ref="A145:C145"/>
    <mergeCell ref="A147:C147"/>
    <mergeCell ref="A139:C139"/>
    <mergeCell ref="A162:C162"/>
    <mergeCell ref="A87:C87"/>
    <mergeCell ref="A89:C89"/>
    <mergeCell ref="A90:C90"/>
    <mergeCell ref="A93:C93"/>
    <mergeCell ref="A94:C94"/>
  </mergeCells>
  <pageMargins left="0.11811023622047245" right="0" top="0.74803149606299213" bottom="0.74803149606299213" header="0.31496062992125984" footer="0.31496062992125984"/>
  <pageSetup paperSize="9" scale="21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List1</vt:lpstr>
      <vt:lpstr>SAŽETAK</vt:lpstr>
      <vt:lpstr>Račun prihoda i rashoda</vt:lpstr>
      <vt:lpstr> Prihodi i rashodi po izvorima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Buzjak</cp:lastModifiedBy>
  <cp:lastPrinted>2025-04-03T06:18:30Z</cp:lastPrinted>
  <dcterms:created xsi:type="dcterms:W3CDTF">2022-08-12T12:51:27Z</dcterms:created>
  <dcterms:modified xsi:type="dcterms:W3CDTF">2025-04-03T07:44:39Z</dcterms:modified>
</cp:coreProperties>
</file>